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6E9E2399-13B8-4874-9A16-1D50D905775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88" i="3" l="1"/>
  <c r="B2586" i="3"/>
  <c r="B2587" i="3" s="1"/>
  <c r="B2585" i="3" l="1"/>
  <c r="B2580" i="3" l="1"/>
  <c r="B2581" i="3" s="1"/>
  <c r="B2582" i="3" s="1"/>
  <c r="B2583" i="3" s="1"/>
  <c r="B2584" i="3" s="1"/>
  <c r="B2579" i="3" l="1"/>
  <c r="B2578" i="3" l="1"/>
  <c r="B2575" i="3" l="1"/>
  <c r="B2576" i="3" s="1"/>
  <c r="B2577" i="3" s="1"/>
  <c r="B2574" i="3"/>
  <c r="B2573" i="3" l="1"/>
  <c r="B2572" i="3" l="1"/>
  <c r="B2571" i="3"/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<sst xmlns="http://schemas.openxmlformats.org/spreadsheetml/2006/main" count="190" uniqueCount="37">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</sst>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Diarios'!$B:$Q,'Gráficos (2)'!C$25,0)/VLOOKUP($A28,'Valores Cuota Diarios'!$B:$Q,'Gráficos (2)'!C$25,0))-1</f>
        <v>3.3670355062097146E-2</v>
      </c>
      <c r="D27" s="36">
        <f>+(VLOOKUP($A27,'Valores Cuota Diarios'!$B:$Q,'Gráficos (2)'!D$25,0)/VLOOKUP($A28,'Valores Cuota Diarios'!$B:$Q,'Gráficos (2)'!D$25,0))-1</f>
        <v>3.3363764416438846E-2</v>
      </c>
      <c r="E27" s="50">
        <f>+(VLOOKUP($A27,'Valores Cuota Diarios'!$B:$Q,'Gráficos (2)'!E$25,0)/VLOOKUP($A28,'Valores Cuota Diarios'!$B:$Q,'Gráficos (2)'!E$25,0))-1</f>
        <v>3.3057264204495729E-2</v>
      </c>
      <c r="F27" s="36">
        <f>+(VLOOKUP($A27,'Valores Cuota Diarios'!$B:$Q,'Gráficos (2)'!F$25,0)/VLOOKUP($A28,'Valores Cuota Diarios'!$B:$Q,'Gráficos (2)'!F$25,0))-1</f>
        <v>3.1587861270864881E-2</v>
      </c>
      <c r="G27" s="28"/>
      <c r="H27" s="28"/>
      <c r="I27" s="43">
        <f>+$A$27</f>
        <v>45838</v>
      </c>
      <c r="J27" s="36">
        <f>+(VLOOKUP($A27,'Valores Cuota Diarios'!$B:$Q,'Gráficos (2)'!J$25,0)/VLOOKUP($A28,'Valores Cuota Diarios'!$B:$Q,'Gráficos (2)'!J$25,0))-1</f>
        <v>3.5682803738728675E-2</v>
      </c>
      <c r="K27" s="36">
        <f>+(VLOOKUP($A27,'Valores Cuota Diarios'!$B:$Q,'Gráficos (2)'!K$25,0)/VLOOKUP($A28,'Valores Cuota Diarios'!$B:$Q,'Gráficos (2)'!K$25,0))-1</f>
        <v>3.4454593084531693E-2</v>
      </c>
      <c r="L27" s="50">
        <f>+(VLOOKUP($A27,'Valores Cuota Diarios'!$B:$Q,'Gráficos (2)'!L$25,0)/VLOOKUP($A28,'Valores Cuota Diarios'!$B:$Q,'Gráficos (2)'!L$25,0))-1</f>
        <v>3.3227830921100265E-2</v>
      </c>
      <c r="M27" s="36">
        <f>+(VLOOKUP($A27,'Valores Cuota Diarios'!$B:$Q,'Gráficos (2)'!M$25,0)/VLOOKUP($A28,'Valores Cuota Diarios'!$B:$Q,'Gráficos (2)'!M$25,0))-1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Diarios'!$B:$Q,'Gráficos (2)'!R$25,0)/VLOOKUP($A28,'Valores Cuota Diarios'!$B:$Q,'Gráficos (2)'!R$25,0))-1</f>
        <v>#VALUE!</v>
      </c>
      <c r="S27" s="50" t="e">
        <f>+(VLOOKUP($A27,'Valores Cuota Diarios'!$B:$Q,'Gráficos (2)'!S$25,0)/VLOOKUP($A28,'Valores Cuota Diarios'!$B:$Q,'Gráficos (2)'!S$25,0))-1</f>
        <v>#VALUE!</v>
      </c>
      <c r="T27" s="36" t="e">
        <f>+(VLOOKUP($A27,'Valores Cuota Diarios'!$B:$Q,'Gráficos (2)'!T$25,0)/VLOOKUP($A28,'Valores Cuota Diarios'!$B:$Q,'Gráficos (2)'!T$25,0))-1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8.7234825738427446E-2</v>
      </c>
      <c r="D34" s="30">
        <f>+(VLOOKUP($A27,'Valores Cuota Diarios'!$B:$Q,'Gráficos (2)'!D$25,0)/VLOOKUP(43248,'Valores Cuota Diarios'!$B:$Q,'Gráficos (2)'!D$25,0))-1</f>
        <v>7.6730044506517769E-2</v>
      </c>
      <c r="E34" s="51">
        <f>+(VLOOKUP($A27,'Valores Cuota Diarios'!$B:$Q,'Gráficos (2)'!E$25,0)/VLOOKUP(43248,'Valores Cuota Diarios'!$B:$Q,'Gráficos (2)'!E$25,0))-1</f>
        <v>6.3152156527967573E-2</v>
      </c>
      <c r="F34" s="30">
        <f>+(VLOOKUP($A27,'Valores Cuota Diarios'!$B:$Q,'Gráficos (2)'!F$25,0)/VLOOKUP(43993,'Valores Cuota Diarios'!$B:$Q,'Gráficos (2)'!F$25,0))-1</f>
        <v>2.7977599320878177E-2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0.5836303368411393</v>
      </c>
      <c r="K34" s="30">
        <f>+(VLOOKUP($A27,'Valores Cuota Diarios'!$B:$Q,'Gráficos (2)'!K$25,0)/VLOOKUP(43248,'Valores Cuota Diarios'!$B:$Q,'Gráficos (2)'!K$25,0))-1</f>
        <v>0.5519574701071277</v>
      </c>
      <c r="L34" s="51">
        <f>+(VLOOKUP($A27,'Valores Cuota Diarios'!$B:$Q,'Gráficos (2)'!L$25,0)/VLOOKUP(43248,'Valores Cuota Diarios'!$B:$Q,'Gráficos (2)'!L$25,0))-1</f>
        <v>0.50174901054335552</v>
      </c>
      <c r="M34" s="30">
        <f>+(VLOOKUP($A27,'Valores Cuota Diarios'!$B:$Q,'Gráficos (2)'!M$25,0)/VLOOKUP(43993,'Valores Cuota Diarios'!$B:$Q,'Gráficos (2)'!M$25,0))-1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Diarios'!$B:$Q,'Gráficos (2)'!R$25,0)/VLOOKUP(43858,'Valores Cuota Diarios'!$B:$Q,'Gráficos (2)'!R$25,0))-1</f>
        <v>#VALUE!</v>
      </c>
      <c r="S34" s="51" t="e">
        <f>+(VLOOKUP($A27,'Valores Cuota Diarios'!$B:$Q,'Gráficos (2)'!S$25,0)/VLOOKUP(43856,'Valores Cuota Diarios'!$B:$Q,'Gráficos (2)'!S$25,0))-1</f>
        <v>#VALUE!</v>
      </c>
      <c r="T34" s="30" t="e">
        <f>+(VLOOKUP($A27,'Valores Cuota Diarios'!$B:$Q,'Gráficos (2)'!T$25,0)/VLOOKUP(43856,'Valores Cuota Diarios'!$B:$Q,'Gráficos (2)'!T$25,0))-1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>
      <selection activeCell="A27" sqref="A27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Diarios'!$B:$Q,Gráficos!C$25,0)/VLOOKUP($A28,'Valores Cuota Diarios'!$B:$Q,Gráficos!C$25,0))-1</f>
        <v>3.3670355062097146E-2</v>
      </c>
      <c r="D27" s="36">
        <f>+(VLOOKUP($A27,'Valores Cuota Diarios'!$B:$Q,Gráficos!D$25,0)/VLOOKUP($A28,'Valores Cuota Diarios'!$B:$Q,Gráficos!D$25,0))-1</f>
        <v>3.3363764416438846E-2</v>
      </c>
      <c r="E27" s="50">
        <f>+(VLOOKUP($A27,'Valores Cuota Diarios'!$B:$Q,Gráficos!E$25,0)/VLOOKUP($A28,'Valores Cuota Diarios'!$B:$Q,Gráficos!E$25,0))-1</f>
        <v>3.3057264204495729E-2</v>
      </c>
      <c r="F27" s="36">
        <f>+(VLOOKUP($A27,'Valores Cuota Diarios'!$B:$Q,Gráficos!F$25,0)/VLOOKUP($A28,'Valores Cuota Diarios'!$B:$Q,Gráficos!F$25,0))-1</f>
        <v>3.1587861270864881E-2</v>
      </c>
      <c r="G27" s="28"/>
      <c r="H27" s="28"/>
      <c r="I27" s="43">
        <f>+$A$27</f>
        <v>45838</v>
      </c>
      <c r="J27" s="36">
        <f>+(VLOOKUP($A27,'Valores Cuota Diarios'!$B:$Q,Gráficos!J$25,0)/VLOOKUP($A28,'Valores Cuota Diarios'!$B:$Q,Gráficos!J$25,0))-1</f>
        <v>3.5682803738728675E-2</v>
      </c>
      <c r="K27" s="36">
        <f>+(VLOOKUP($A27,'Valores Cuota Diarios'!$B:$Q,Gráficos!K$25,0)/VLOOKUP($A28,'Valores Cuota Diarios'!$B:$Q,Gráficos!K$25,0))-1</f>
        <v>3.4454593084531693E-2</v>
      </c>
      <c r="L27" s="50">
        <f>+(VLOOKUP($A27,'Valores Cuota Diarios'!$B:$Q,Gráficos!L$25,0)/VLOOKUP($A28,'Valores Cuota Diarios'!$B:$Q,Gráficos!L$25,0))-1</f>
        <v>3.3227830921100265E-2</v>
      </c>
      <c r="M27" s="36">
        <f>+(VLOOKUP($A27,'Valores Cuota Diarios'!$B:$Q,Gráficos!M$25,0)/VLOOKUP($A28,'Valores Cuota Diarios'!$B:$Q,Gráficos!M$25,0))-1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Diarios'!$B:$Q,Gráficos!R$25,0)/VLOOKUP($A28,'Valores Cuota Diarios'!$B:$Q,Gráficos!R$25,0))-1</f>
        <v>#VALUE!</v>
      </c>
      <c r="S27" s="50" t="e">
        <f>+(VLOOKUP($A27,'Valores Cuota Diarios'!$B:$Q,Gráficos!S$25,0)/VLOOKUP($A28,'Valores Cuota Diarios'!$B:$Q,Gráficos!S$25,0))-1</f>
        <v>#VALUE!</v>
      </c>
      <c r="T27" s="36" t="e">
        <f>+(VLOOKUP($A27,'Valores Cuota Diarios'!$B:$Q,Gráficos!T$25,0)/VLOOKUP($A28,'Valores Cuota Diarios'!$B:$Q,Gráficos!T$25,0))-1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8.7234825738427446E-2</v>
      </c>
      <c r="D34" s="30">
        <f>+(VLOOKUP($A27,'Valores Cuota Diarios'!$B:$Q,Gráficos!D$25,0)/VLOOKUP(43248,'Valores Cuota Diarios'!$B:$Q,Gráficos!D$25,0))-1</f>
        <v>7.6730044506517769E-2</v>
      </c>
      <c r="E34" s="51">
        <f>+(VLOOKUP($A27,'Valores Cuota Diarios'!$B:$Q,Gráficos!E$25,0)/VLOOKUP(43248,'Valores Cuota Diarios'!$B:$Q,Gráficos!E$25,0))-1</f>
        <v>6.3152156527967573E-2</v>
      </c>
      <c r="F34" s="30">
        <f>+(VLOOKUP($A27,'Valores Cuota Diarios'!$B:$Q,Gráficos!F$25,0)/VLOOKUP(43993,'Valores Cuota Diarios'!$B:$Q,Gráficos!F$25,0))-1</f>
        <v>2.7977599320878177E-2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0.5836303368411393</v>
      </c>
      <c r="K34" s="30">
        <f>+(VLOOKUP($A27,'Valores Cuota Diarios'!$B:$Q,Gráficos!K$25,0)/VLOOKUP(43248,'Valores Cuota Diarios'!$B:$Q,Gráficos!K$25,0))-1</f>
        <v>0.5519574701071277</v>
      </c>
      <c r="L34" s="51">
        <f>+(VLOOKUP($A27,'Valores Cuota Diarios'!$B:$Q,Gráficos!L$25,0)/VLOOKUP(43248,'Valores Cuota Diarios'!$B:$Q,Gráficos!L$25,0))-1</f>
        <v>0.50174901054335552</v>
      </c>
      <c r="M34" s="30">
        <f>+(VLOOKUP($A27,'Valores Cuota Diarios'!$B:$Q,Gráficos!M$25,0)/VLOOKUP(43993,'Valores Cuota Diarios'!$B:$Q,Gráficos!M$25,0))-1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Diarios'!$B:$Q,Gráficos!R$25,0)/VLOOKUP(43858,'Valores Cuota Diarios'!$B:$Q,Gráficos!R$25,0))-1</f>
        <v>#VALUE!</v>
      </c>
      <c r="S34" s="51" t="e">
        <f>+(VLOOKUP($A27,'Valores Cuota Diarios'!$B:$Q,Gráficos!S$25,0)/VLOOKUP(43856,'Valores Cuota Diarios'!$B:$Q,Gráficos!S$25,0))-1</f>
        <v>#VALUE!</v>
      </c>
      <c r="T34" s="30" t="e">
        <f>+(VLOOKUP($A27,'Valores Cuota Diarios'!$B:$Q,Gráficos!T$25,0)/VLOOKUP(43856,'Valores Cuota Diarios'!$B:$Q,Gráficos!T$25,0))-1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88"/>
  <sheetViews>
    <sheetView showGridLines="0" zoomScaleNormal="100" workbookViewId="0">
      <pane xSplit="2" ySplit="2" topLeftCell="C2572" activePane="bottomRight" state="frozen"/>
      <selection pane="topRight" activeCell="C1" sqref="C1"/>
      <selection pane="bottomLeft" activeCell="A3" sqref="A3"/>
      <selection pane="bottomRight" activeCell="B2588" sqref="B2588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11" width="15.6640625" customWidth="1"/>
    <col min="12" max="13" width="22" customWidth="1"/>
    <col min="14" max="14" width="5.33203125" customWidth="1"/>
    <col min="15" max="15" width="48.6640625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6" t="s">
        <v>18</v>
      </c>
      <c r="D1" s="66"/>
      <c r="E1" s="66"/>
      <c r="F1" s="67" t="s">
        <v>19</v>
      </c>
      <c r="G1" s="68"/>
      <c r="H1" s="69"/>
      <c r="I1" s="66" t="s">
        <v>20</v>
      </c>
      <c r="J1" s="66"/>
      <c r="K1" s="66"/>
      <c r="L1" s="67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8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16">
        <v>0</v>
      </c>
      <c r="M2541" s="16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16">
        <v>0</v>
      </c>
      <c r="M2542" s="16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16">
        <v>0</v>
      </c>
      <c r="M2543" s="16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16">
        <v>0</v>
      </c>
      <c r="M2544" s="16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16">
        <v>0</v>
      </c>
      <c r="M2545" s="16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16">
        <v>0</v>
      </c>
      <c r="M2546" s="16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16">
        <v>0</v>
      </c>
      <c r="M2547" s="16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16">
        <v>0</v>
      </c>
      <c r="M2548" s="16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16">
        <v>0</v>
      </c>
      <c r="M2549" s="16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16">
        <v>0</v>
      </c>
      <c r="M2550" s="16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16">
        <v>0</v>
      </c>
      <c r="M2551" s="16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16">
        <v>0</v>
      </c>
      <c r="M2552" s="16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16">
        <v>0</v>
      </c>
      <c r="M2553" s="16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16">
        <v>0</v>
      </c>
      <c r="M2554" s="16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16">
        <v>0</v>
      </c>
      <c r="M2555" s="16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16">
        <v>0</v>
      </c>
      <c r="M2556" s="16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16">
        <v>0</v>
      </c>
      <c r="M2557" s="16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16">
        <v>0</v>
      </c>
      <c r="M2558" s="16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16">
        <v>0</v>
      </c>
      <c r="M2559" s="16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16">
        <v>0</v>
      </c>
      <c r="M2560" s="16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16">
        <v>0</v>
      </c>
      <c r="M2561" s="16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16">
        <v>0</v>
      </c>
      <c r="M2562" s="16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16">
        <v>0</v>
      </c>
      <c r="M2563" s="16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16">
        <v>0</v>
      </c>
      <c r="M2564" s="16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16">
        <v>0</v>
      </c>
      <c r="M2565" s="16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16">
        <v>0</v>
      </c>
      <c r="M2566" s="16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16">
        <v>100</v>
      </c>
      <c r="M2567" s="16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16">
        <v>100.01046491275901</v>
      </c>
      <c r="M2568" s="16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16">
        <v>100.02104803631495</v>
      </c>
      <c r="M2569" s="16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16">
        <v>100.0316342283692</v>
      </c>
      <c r="M2570" s="16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16">
        <v>100.04433469588552</v>
      </c>
      <c r="M2571" s="16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16">
        <v>100.053987532138</v>
      </c>
      <c r="M2572" s="16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16">
        <v>100.06474035525095</v>
      </c>
      <c r="M2573" s="16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16">
        <v>100.07682767526352</v>
      </c>
      <c r="M2574" s="16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16">
        <v>100.08718164171147</v>
      </c>
      <c r="M2575" s="16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16">
        <v>100.09783349437211</v>
      </c>
      <c r="M2576" s="16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16">
        <v>100.10848770122774</v>
      </c>
      <c r="M2577" s="16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16">
        <v>100.12030937403456</v>
      </c>
      <c r="M2578" s="16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16">
        <v>100.12984785572824</v>
      </c>
      <c r="M2579" s="16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16">
        <v>100.14115960295432</v>
      </c>
      <c r="M2580" s="16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16">
        <v>100.15017045148586</v>
      </c>
      <c r="M2581" s="16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16">
        <v>100.16382732577154</v>
      </c>
      <c r="M2582" s="16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16">
        <v>100.1736793021003</v>
      </c>
      <c r="M2583" s="16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16">
        <v>100.18353268039309</v>
      </c>
      <c r="M2584" s="16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16">
        <v>100.1936328972495</v>
      </c>
      <c r="M2585" s="16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16">
        <v>100.20441899808854</v>
      </c>
      <c r="M2586" s="16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16">
        <v>100.21544223193082</v>
      </c>
      <c r="M2587" s="16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16">
        <v>100.22593595258704</v>
      </c>
      <c r="M2588" s="16">
        <v>112.92846147353275</v>
      </c>
      <c r="O2588" s="15"/>
      <c r="P2588" s="21">
        <v>103.32844007325063</v>
      </c>
      <c r="Q2588" s="15">
        <v>160.15009539744918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0" t="s">
        <v>15</v>
      </c>
      <c r="D5" s="70"/>
      <c r="E5" s="70"/>
      <c r="F5" s="70"/>
    </row>
    <row r="6" spans="2:6" x14ac:dyDescent="0.3">
      <c r="C6" s="70" t="s">
        <v>5</v>
      </c>
      <c r="D6" s="70"/>
      <c r="E6" s="70" t="s">
        <v>16</v>
      </c>
      <c r="F6" s="70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2025-07-25T17:54:27Z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