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341BF71B-221C-4F20-9130-8DBCFAE76F7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89" i="3" l="1"/>
  <c r="B2590" i="3" s="1"/>
  <c r="B2591" i="3" s="1"/>
  <c r="B2592" i="3" s="1"/>
  <c r="B2593" i="3" s="1"/>
  <c r="B2588" i="3" l="1"/>
  <c r="B2586" i="3"/>
  <c r="B2587" i="3" s="1"/>
  <c r="B2585" i="3" l="1"/>
  <c r="B2580" i="3" l="1"/>
  <c r="B2581" i="3" s="1"/>
  <c r="B2582" i="3" s="1"/>
  <c r="B2583" i="3" s="1"/>
  <c r="B2584" i="3" s="1"/>
  <c r="B2579" i="3" l="1"/>
  <c r="B2578" i="3" l="1"/>
  <c r="B2575" i="3" l="1"/>
  <c r="B2576" i="3" s="1"/>
  <c r="B2577" i="3" s="1"/>
  <c r="B2574" i="3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<sst xmlns="http://schemas.openxmlformats.org/spreadsheetml/2006/main" count="190" uniqueCount="37">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</sst>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Diarios'!$B:$Q,'Gráficos (2)'!C$25,0)/VLOOKUP($A28,'Valores Cuota Diarios'!$B:$Q,'Gráficos (2)'!C$25,0))-1</f>
        <v>3.3670355062097146E-2</v>
      </c>
      <c r="D27" s="36">
        <f>+(VLOOKUP($A27,'Valores Cuota Diarios'!$B:$Q,'Gráficos (2)'!D$25,0)/VLOOKUP($A28,'Valores Cuota Diarios'!$B:$Q,'Gráficos (2)'!D$25,0))-1</f>
        <v>3.3363764416438846E-2</v>
      </c>
      <c r="E27" s="50">
        <f>+(VLOOKUP($A27,'Valores Cuota Diarios'!$B:$Q,'Gráficos (2)'!E$25,0)/VLOOKUP($A28,'Valores Cuota Diarios'!$B:$Q,'Gráficos (2)'!E$25,0))-1</f>
        <v>3.3057264204495729E-2</v>
      </c>
      <c r="F27" s="36">
        <f>+(VLOOKUP($A27,'Valores Cuota Diarios'!$B:$Q,'Gráficos (2)'!F$25,0)/VLOOKUP($A28,'Valores Cuota Diarios'!$B:$Q,'Gráficos (2)'!F$25,0))-1</f>
        <v>3.1587861270864881E-2</v>
      </c>
      <c r="G27" s="28"/>
      <c r="H27" s="28"/>
      <c r="I27" s="43">
        <f>+$A$27</f>
        <v>45838</v>
      </c>
      <c r="J27" s="36">
        <f>+(VLOOKUP($A27,'Valores Cuota Diarios'!$B:$Q,'Gráficos (2)'!J$25,0)/VLOOKUP($A28,'Valores Cuota Diarios'!$B:$Q,'Gráficos (2)'!J$25,0))-1</f>
        <v>3.5682803738728675E-2</v>
      </c>
      <c r="K27" s="36">
        <f>+(VLOOKUP($A27,'Valores Cuota Diarios'!$B:$Q,'Gráficos (2)'!K$25,0)/VLOOKUP($A28,'Valores Cuota Diarios'!$B:$Q,'Gráficos (2)'!K$25,0))-1</f>
        <v>3.4454593084531693E-2</v>
      </c>
      <c r="L27" s="50">
        <f>+(VLOOKUP($A27,'Valores Cuota Diarios'!$B:$Q,'Gráficos (2)'!L$25,0)/VLOOKUP($A28,'Valores Cuota Diarios'!$B:$Q,'Gráficos (2)'!L$25,0))-1</f>
        <v>3.3227830921100265E-2</v>
      </c>
      <c r="M27" s="36">
        <f>+(VLOOKUP($A27,'Valores Cuota Diarios'!$B:$Q,'Gráficos (2)'!M$25,0)/VLOOKUP($A28,'Valores Cuota Diarios'!$B:$Q,'Gráficos (2)'!M$25,0))-1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Diarios'!$B:$Q,'Gráficos (2)'!R$25,0)/VLOOKUP($A28,'Valores Cuota Diarios'!$B:$Q,'Gráficos (2)'!R$25,0))-1</f>
        <v>#VALUE!</v>
      </c>
      <c r="S27" s="50" t="e">
        <f>+(VLOOKUP($A27,'Valores Cuota Diarios'!$B:$Q,'Gráficos (2)'!S$25,0)/VLOOKUP($A28,'Valores Cuota Diarios'!$B:$Q,'Gráficos (2)'!S$25,0))-1</f>
        <v>#VALUE!</v>
      </c>
      <c r="T27" s="36" t="e">
        <f>+(VLOOKUP($A27,'Valores Cuota Diarios'!$B:$Q,'Gráficos (2)'!T$25,0)/VLOOKUP($A28,'Valores Cuota Diarios'!$B:$Q,'Gráficos (2)'!T$25,0))-1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8.7234825738427446E-2</v>
      </c>
      <c r="D34" s="30">
        <f>+(VLOOKUP($A27,'Valores Cuota Diarios'!$B:$Q,'Gráficos (2)'!D$25,0)/VLOOKUP(43248,'Valores Cuota Diarios'!$B:$Q,'Gráficos (2)'!D$25,0))-1</f>
        <v>7.6730044506517769E-2</v>
      </c>
      <c r="E34" s="51">
        <f>+(VLOOKUP($A27,'Valores Cuota Diarios'!$B:$Q,'Gráficos (2)'!E$25,0)/VLOOKUP(43248,'Valores Cuota Diarios'!$B:$Q,'Gráficos (2)'!E$25,0))-1</f>
        <v>6.3152156527967573E-2</v>
      </c>
      <c r="F34" s="30">
        <f>+(VLOOKUP($A27,'Valores Cuota Diarios'!$B:$Q,'Gráficos (2)'!F$25,0)/VLOOKUP(43993,'Valores Cuota Diarios'!$B:$Q,'Gráficos (2)'!F$25,0))-1</f>
        <v>2.7977599320878177E-2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0.5836303368411393</v>
      </c>
      <c r="K34" s="30">
        <f>+(VLOOKUP($A27,'Valores Cuota Diarios'!$B:$Q,'Gráficos (2)'!K$25,0)/VLOOKUP(43248,'Valores Cuota Diarios'!$B:$Q,'Gráficos (2)'!K$25,0))-1</f>
        <v>0.5519574701071277</v>
      </c>
      <c r="L34" s="51">
        <f>+(VLOOKUP($A27,'Valores Cuota Diarios'!$B:$Q,'Gráficos (2)'!L$25,0)/VLOOKUP(43248,'Valores Cuota Diarios'!$B:$Q,'Gráficos (2)'!L$25,0))-1</f>
        <v>0.50174901054335552</v>
      </c>
      <c r="M34" s="30">
        <f>+(VLOOKUP($A27,'Valores Cuota Diarios'!$B:$Q,'Gráficos (2)'!M$25,0)/VLOOKUP(43993,'Valores Cuota Diarios'!$B:$Q,'Gráficos (2)'!M$25,0))-1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Diarios'!$B:$Q,'Gráficos (2)'!R$25,0)/VLOOKUP(43858,'Valores Cuota Diarios'!$B:$Q,'Gráficos (2)'!R$25,0))-1</f>
        <v>#VALUE!</v>
      </c>
      <c r="S34" s="51" t="e">
        <f>+(VLOOKUP($A27,'Valores Cuota Diarios'!$B:$Q,'Gráficos (2)'!S$25,0)/VLOOKUP(43856,'Valores Cuota Diarios'!$B:$Q,'Gráficos (2)'!S$25,0))-1</f>
        <v>#VALUE!</v>
      </c>
      <c r="T34" s="30" t="e">
        <f>+(VLOOKUP($A27,'Valores Cuota Diarios'!$B:$Q,'Gráficos (2)'!T$25,0)/VLOOKUP(43856,'Valores Cuota Diarios'!$B:$Q,'Gráficos (2)'!T$25,0))-1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>
      <selection activeCell="AE22" sqref="AE22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Diarios'!$B:$Q,Gráficos!C$25,0)/VLOOKUP($A28,'Valores Cuota Diarios'!$B:$Q,Gráficos!C$25,0))-1</f>
        <v>3.3670355062097146E-2</v>
      </c>
      <c r="D27" s="36">
        <f>+(VLOOKUP($A27,'Valores Cuota Diarios'!$B:$Q,Gráficos!D$25,0)/VLOOKUP($A28,'Valores Cuota Diarios'!$B:$Q,Gráficos!D$25,0))-1</f>
        <v>3.3363764416438846E-2</v>
      </c>
      <c r="E27" s="50">
        <f>+(VLOOKUP($A27,'Valores Cuota Diarios'!$B:$Q,Gráficos!E$25,0)/VLOOKUP($A28,'Valores Cuota Diarios'!$B:$Q,Gráficos!E$25,0))-1</f>
        <v>3.3057264204495729E-2</v>
      </c>
      <c r="F27" s="36">
        <f>+(VLOOKUP($A27,'Valores Cuota Diarios'!$B:$Q,Gráficos!F$25,0)/VLOOKUP($A28,'Valores Cuota Diarios'!$B:$Q,Gráficos!F$25,0))-1</f>
        <v>3.1587861270864881E-2</v>
      </c>
      <c r="G27" s="28"/>
      <c r="H27" s="28"/>
      <c r="I27" s="43">
        <f>+$A$27</f>
        <v>45838</v>
      </c>
      <c r="J27" s="36">
        <f>+(VLOOKUP($A27,'Valores Cuota Diarios'!$B:$Q,Gráficos!J$25,0)/VLOOKUP($A28,'Valores Cuota Diarios'!$B:$Q,Gráficos!J$25,0))-1</f>
        <v>3.5682803738728675E-2</v>
      </c>
      <c r="K27" s="36">
        <f>+(VLOOKUP($A27,'Valores Cuota Diarios'!$B:$Q,Gráficos!K$25,0)/VLOOKUP($A28,'Valores Cuota Diarios'!$B:$Q,Gráficos!K$25,0))-1</f>
        <v>3.4454593084531693E-2</v>
      </c>
      <c r="L27" s="50">
        <f>+(VLOOKUP($A27,'Valores Cuota Diarios'!$B:$Q,Gráficos!L$25,0)/VLOOKUP($A28,'Valores Cuota Diarios'!$B:$Q,Gráficos!L$25,0))-1</f>
        <v>3.3227830921100265E-2</v>
      </c>
      <c r="M27" s="36">
        <f>+(VLOOKUP($A27,'Valores Cuota Diarios'!$B:$Q,Gráficos!M$25,0)/VLOOKUP($A28,'Valores Cuota Diarios'!$B:$Q,Gráficos!M$25,0))-1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Diarios'!$B:$Q,Gráficos!R$25,0)/VLOOKUP($A28,'Valores Cuota Diarios'!$B:$Q,Gráficos!R$25,0))-1</f>
        <v>#VALUE!</v>
      </c>
      <c r="S27" s="50" t="e">
        <f>+(VLOOKUP($A27,'Valores Cuota Diarios'!$B:$Q,Gráficos!S$25,0)/VLOOKUP($A28,'Valores Cuota Diarios'!$B:$Q,Gráficos!S$25,0))-1</f>
        <v>#VALUE!</v>
      </c>
      <c r="T27" s="36" t="e">
        <f>+(VLOOKUP($A27,'Valores Cuota Diarios'!$B:$Q,Gráficos!T$25,0)/VLOOKUP($A28,'Valores Cuota Diarios'!$B:$Q,Gráficos!T$25,0))-1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8.7234825738427446E-2</v>
      </c>
      <c r="D34" s="30">
        <f>+(VLOOKUP($A27,'Valores Cuota Diarios'!$B:$Q,Gráficos!D$25,0)/VLOOKUP(43248,'Valores Cuota Diarios'!$B:$Q,Gráficos!D$25,0))-1</f>
        <v>7.6730044506517769E-2</v>
      </c>
      <c r="E34" s="51">
        <f>+(VLOOKUP($A27,'Valores Cuota Diarios'!$B:$Q,Gráficos!E$25,0)/VLOOKUP(43248,'Valores Cuota Diarios'!$B:$Q,Gráficos!E$25,0))-1</f>
        <v>6.3152156527967573E-2</v>
      </c>
      <c r="F34" s="30">
        <f>+(VLOOKUP($A27,'Valores Cuota Diarios'!$B:$Q,Gráficos!F$25,0)/VLOOKUP(43993,'Valores Cuota Diarios'!$B:$Q,Gráficos!F$25,0))-1</f>
        <v>2.7977599320878177E-2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0.5836303368411393</v>
      </c>
      <c r="K34" s="30">
        <f>+(VLOOKUP($A27,'Valores Cuota Diarios'!$B:$Q,Gráficos!K$25,0)/VLOOKUP(43248,'Valores Cuota Diarios'!$B:$Q,Gráficos!K$25,0))-1</f>
        <v>0.5519574701071277</v>
      </c>
      <c r="L34" s="51">
        <f>+(VLOOKUP($A27,'Valores Cuota Diarios'!$B:$Q,Gráficos!L$25,0)/VLOOKUP(43248,'Valores Cuota Diarios'!$B:$Q,Gráficos!L$25,0))-1</f>
        <v>0.50174901054335552</v>
      </c>
      <c r="M34" s="30">
        <f>+(VLOOKUP($A27,'Valores Cuota Diarios'!$B:$Q,Gráficos!M$25,0)/VLOOKUP(43993,'Valores Cuota Diarios'!$B:$Q,Gráficos!M$25,0))-1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Diarios'!$B:$Q,Gráficos!R$25,0)/VLOOKUP(43858,'Valores Cuota Diarios'!$B:$Q,Gráficos!R$25,0))-1</f>
        <v>#VALUE!</v>
      </c>
      <c r="S34" s="51" t="e">
        <f>+(VLOOKUP($A27,'Valores Cuota Diarios'!$B:$Q,Gráficos!S$25,0)/VLOOKUP(43856,'Valores Cuota Diarios'!$B:$Q,Gráficos!S$25,0))-1</f>
        <v>#VALUE!</v>
      </c>
      <c r="T34" s="30" t="e">
        <f>+(VLOOKUP($A27,'Valores Cuota Diarios'!$B:$Q,Gráficos!T$25,0)/VLOOKUP(43856,'Valores Cuota Diarios'!$B:$Q,Gráficos!T$25,0))-1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93"/>
  <sheetViews>
    <sheetView showGridLines="0" zoomScaleNormal="100" workbookViewId="0">
      <pane xSplit="2" ySplit="2" topLeftCell="C2572" activePane="bottomRight" state="frozen"/>
      <selection pane="topRight" activeCell="C1" sqref="C1"/>
      <selection pane="bottomLeft" activeCell="A3" sqref="A3"/>
      <selection pane="bottomRight" activeCell="C2593" sqref="C2593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6640625" customWidth="1"/>
    <col min="12" max="13" width="22" customWidth="1"/>
    <col min="14" max="14" width="5.33203125" customWidth="1"/>
    <col min="15" max="15" width="48.6640625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6" t="s">
        <v>18</v>
      </c>
      <c r="D1" s="66"/>
      <c r="E1" s="66"/>
      <c r="F1" s="67" t="s">
        <v>19</v>
      </c>
      <c r="G1" s="68"/>
      <c r="H1" s="69"/>
      <c r="I1" s="66" t="s">
        <v>20</v>
      </c>
      <c r="J1" s="66"/>
      <c r="K1" s="66"/>
      <c r="L1" s="67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89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16">
        <v>0</v>
      </c>
      <c r="M2565" s="16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16">
        <v>0</v>
      </c>
      <c r="M2566" s="16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16">
        <v>100</v>
      </c>
      <c r="M2567" s="16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16">
        <v>100.01046491275901</v>
      </c>
      <c r="M2568" s="16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16">
        <v>100.02104803631495</v>
      </c>
      <c r="M2569" s="16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16">
        <v>100.0316342283692</v>
      </c>
      <c r="M2570" s="16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16">
        <v>100.04433469588552</v>
      </c>
      <c r="M2571" s="16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16">
        <v>100.053987532138</v>
      </c>
      <c r="M2572" s="16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16">
        <v>100.06474035525095</v>
      </c>
      <c r="M2573" s="16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16">
        <v>100.07682767526352</v>
      </c>
      <c r="M2574" s="16">
        <v>112.76304266368592</v>
      </c>
      <c r="O2574" s="15"/>
      <c r="P2574" s="21">
        <v>102.99664368231704</v>
      </c>
      <c r="Q2574" s="15">
        <v>157.53863457864529</v>
      </c>
    </row>
    <row r="2575" spans="2:17" x14ac:dyDescent="0.3">
      <c r="B2575" s="9">
        <f t="shared" si="8"/>
        <v>45849</v>
      </c>
      <c r="C2575" s="15">
        <v>108.83994582339074</v>
      </c>
      <c r="D2575" s="15">
        <v>107.79532023555457</v>
      </c>
      <c r="E2575" s="15">
        <v>106.46344612431733</v>
      </c>
      <c r="F2575" s="16">
        <v>159.32103749305784</v>
      </c>
      <c r="G2575" s="16">
        <v>156.1484264405363</v>
      </c>
      <c r="H2575" s="16">
        <v>151.1275635586185</v>
      </c>
      <c r="I2575" s="15"/>
      <c r="J2575" s="15"/>
      <c r="K2575" s="15"/>
      <c r="L2575" s="16">
        <v>100.08718164171147</v>
      </c>
      <c r="M2575" s="16">
        <v>112.77452432086201</v>
      </c>
      <c r="O2575" s="15"/>
      <c r="P2575" s="21">
        <v>102.89632623199081</v>
      </c>
      <c r="Q2575" s="15">
        <v>156.95633541245903</v>
      </c>
    </row>
    <row r="2576" spans="2:17" x14ac:dyDescent="0.3">
      <c r="B2576" s="9">
        <f t="shared" si="8"/>
        <v>45850</v>
      </c>
      <c r="C2576" s="15">
        <v>108.84235730463932</v>
      </c>
      <c r="D2576" s="15">
        <v>107.79753189817525</v>
      </c>
      <c r="E2576" s="15">
        <v>106.46545596978295</v>
      </c>
      <c r="F2576" s="16">
        <v>159.31540147394301</v>
      </c>
      <c r="G2576" s="16">
        <v>156.14187901625698</v>
      </c>
      <c r="H2576" s="16">
        <v>151.12023594043731</v>
      </c>
      <c r="I2576" s="15"/>
      <c r="J2576" s="15"/>
      <c r="K2576" s="15"/>
      <c r="L2576" s="16">
        <v>100.09783349437211</v>
      </c>
      <c r="M2576" s="16">
        <v>112.78634158668706</v>
      </c>
      <c r="O2576" s="15"/>
      <c r="P2576" s="21">
        <v>102.89759061372244</v>
      </c>
      <c r="Q2576" s="15">
        <v>156.94747484110235</v>
      </c>
    </row>
    <row r="2577" spans="2:17" x14ac:dyDescent="0.3">
      <c r="B2577" s="9">
        <f t="shared" si="8"/>
        <v>45851</v>
      </c>
      <c r="C2577" s="15">
        <v>108.8447567613489</v>
      </c>
      <c r="D2577" s="15">
        <v>107.79973164416616</v>
      </c>
      <c r="E2577" s="15">
        <v>106.46745403902025</v>
      </c>
      <c r="F2577" s="16">
        <v>159.30976555646356</v>
      </c>
      <c r="G2577" s="16">
        <v>156.1353317707237</v>
      </c>
      <c r="H2577" s="16">
        <v>151.11290858483414</v>
      </c>
      <c r="I2577" s="15"/>
      <c r="J2577" s="15"/>
      <c r="K2577" s="15"/>
      <c r="L2577" s="16">
        <v>100.10848770122774</v>
      </c>
      <c r="M2577" s="16">
        <v>112.79816146608529</v>
      </c>
      <c r="O2577" s="15"/>
      <c r="P2577" s="21">
        <v>102.89884278903351</v>
      </c>
      <c r="Q2577" s="15">
        <v>156.93861466791995</v>
      </c>
    </row>
    <row r="2578" spans="2:17" x14ac:dyDescent="0.3">
      <c r="B2578" s="9">
        <f t="shared" si="8"/>
        <v>45852</v>
      </c>
      <c r="C2578" s="15">
        <v>108.77737841926852</v>
      </c>
      <c r="D2578" s="15">
        <v>107.73282363801259</v>
      </c>
      <c r="E2578" s="15">
        <v>106.40119855149129</v>
      </c>
      <c r="F2578" s="16">
        <v>159.66332696670673</v>
      </c>
      <c r="G2578" s="16">
        <v>156.48082219642899</v>
      </c>
      <c r="H2578" s="16">
        <v>151.44629272010818</v>
      </c>
      <c r="I2578" s="15"/>
      <c r="J2578" s="15"/>
      <c r="K2578" s="15"/>
      <c r="L2578" s="16">
        <v>100.12030937403456</v>
      </c>
      <c r="M2578" s="16">
        <v>112.81129675730521</v>
      </c>
      <c r="O2578" s="15"/>
      <c r="P2578" s="21">
        <v>102.83425963495208</v>
      </c>
      <c r="Q2578" s="15">
        <v>157.28351040715296</v>
      </c>
    </row>
    <row r="2579" spans="2:17" x14ac:dyDescent="0.3">
      <c r="B2579" s="9">
        <f t="shared" si="8"/>
        <v>45853</v>
      </c>
      <c r="C2579" s="15">
        <v>108.77652388091769</v>
      </c>
      <c r="D2579" s="15">
        <v>107.73180073957415</v>
      </c>
      <c r="E2579" s="15">
        <v>106.40001391301101</v>
      </c>
      <c r="F2579" s="16">
        <v>159.66401230822723</v>
      </c>
      <c r="G2579" s="16">
        <v>156.48046802056123</v>
      </c>
      <c r="H2579" s="16">
        <v>151.44495708791285</v>
      </c>
      <c r="I2579" s="15"/>
      <c r="J2579" s="15"/>
      <c r="K2579" s="15"/>
      <c r="L2579" s="16">
        <v>100.12984785572824</v>
      </c>
      <c r="M2579" s="16">
        <v>112.82185940696309</v>
      </c>
      <c r="O2579" s="15"/>
      <c r="P2579" s="21">
        <v>102.83244291268925</v>
      </c>
      <c r="Q2579" s="15">
        <v>157.2808689192471</v>
      </c>
    </row>
    <row r="2580" spans="2:17" x14ac:dyDescent="0.3">
      <c r="B2580" s="9">
        <f t="shared" si="8"/>
        <v>45854</v>
      </c>
      <c r="C2580" s="15">
        <v>108.70616850154239</v>
      </c>
      <c r="D2580" s="15">
        <v>107.66194462340967</v>
      </c>
      <c r="E2580" s="15">
        <v>106.33084709208738</v>
      </c>
      <c r="F2580" s="16">
        <v>159.08927535965128</v>
      </c>
      <c r="G2580" s="16">
        <v>155.91616860745813</v>
      </c>
      <c r="H2580" s="16">
        <v>150.89782745534515</v>
      </c>
      <c r="I2580" s="15"/>
      <c r="J2580" s="15"/>
      <c r="K2580" s="15"/>
      <c r="L2580" s="16">
        <v>100.14115960295432</v>
      </c>
      <c r="M2580" s="16">
        <v>112.83442005515893</v>
      </c>
      <c r="O2580" s="15"/>
      <c r="P2580" s="21">
        <v>102.76505228187469</v>
      </c>
      <c r="Q2580" s="15">
        <v>156.71152992638977</v>
      </c>
    </row>
    <row r="2581" spans="2:17" x14ac:dyDescent="0.3">
      <c r="B2581" s="9">
        <f t="shared" si="8"/>
        <v>45855</v>
      </c>
      <c r="C2581" s="15">
        <v>108.8106801868675</v>
      </c>
      <c r="D2581" s="15">
        <v>107.76527575595685</v>
      </c>
      <c r="E2581" s="15">
        <v>106.43272623473572</v>
      </c>
      <c r="F2581" s="16">
        <v>160.57078085620847</v>
      </c>
      <c r="G2581" s="16">
        <v>157.36709314495951</v>
      </c>
      <c r="H2581" s="16">
        <v>152.30105385456037</v>
      </c>
      <c r="I2581" s="15"/>
      <c r="J2581" s="15"/>
      <c r="K2581" s="15"/>
      <c r="L2581" s="16">
        <v>100.15017045148586</v>
      </c>
      <c r="M2581" s="16">
        <v>112.84438812005887</v>
      </c>
      <c r="O2581" s="15"/>
      <c r="P2581" s="21">
        <v>102.86264408217609</v>
      </c>
      <c r="Q2581" s="15">
        <v>158.16653437027037</v>
      </c>
    </row>
    <row r="2582" spans="2:17" x14ac:dyDescent="0.3">
      <c r="B2582" s="9">
        <f t="shared" si="8"/>
        <v>45856</v>
      </c>
      <c r="C2582" s="15">
        <v>108.9014780278419</v>
      </c>
      <c r="D2582" s="15">
        <v>107.85502448391114</v>
      </c>
      <c r="E2582" s="15">
        <v>106.52119061099511</v>
      </c>
      <c r="F2582" s="16">
        <v>160.70785296688686</v>
      </c>
      <c r="G2582" s="16">
        <v>157.50039786717113</v>
      </c>
      <c r="H2582" s="16">
        <v>152.42906786214746</v>
      </c>
      <c r="I2582" s="15"/>
      <c r="J2582" s="15"/>
      <c r="K2582" s="15"/>
      <c r="L2582" s="16">
        <v>100.16382732577154</v>
      </c>
      <c r="M2582" s="16">
        <v>112.85959106143683</v>
      </c>
      <c r="O2582" s="15"/>
      <c r="P2582" s="21">
        <v>102.9472820014367</v>
      </c>
      <c r="Q2582" s="15">
        <v>158.29811398751579</v>
      </c>
    </row>
    <row r="2583" spans="2:17" x14ac:dyDescent="0.3">
      <c r="B2583" s="9">
        <f t="shared" si="8"/>
        <v>45857</v>
      </c>
      <c r="C2583" s="15">
        <v>108.90348903561127</v>
      </c>
      <c r="D2583" s="15">
        <v>107.8568393966714</v>
      </c>
      <c r="E2583" s="15">
        <v>106.52280849411457</v>
      </c>
      <c r="F2583" s="16">
        <v>160.70216987525578</v>
      </c>
      <c r="G2583" s="16">
        <v>157.49379570043311</v>
      </c>
      <c r="H2583" s="16">
        <v>152.42167902287605</v>
      </c>
      <c r="I2583" s="15"/>
      <c r="J2583" s="15"/>
      <c r="K2583" s="15"/>
      <c r="L2583" s="16">
        <v>100.1736793021003</v>
      </c>
      <c r="M2583" s="16">
        <v>112.87050679098492</v>
      </c>
      <c r="O2583" s="15"/>
      <c r="P2583" s="21">
        <v>102.94816286994126</v>
      </c>
      <c r="Q2583" s="15">
        <v>158.28918106796164</v>
      </c>
    </row>
    <row r="2584" spans="2:17" x14ac:dyDescent="0.3">
      <c r="B2584" s="9">
        <f t="shared" si="8"/>
        <v>45858</v>
      </c>
      <c r="C2584" s="15">
        <v>108.90550260093082</v>
      </c>
      <c r="D2584" s="15">
        <v>107.85865683615883</v>
      </c>
      <c r="E2584" s="15">
        <v>106.52442886711583</v>
      </c>
      <c r="F2584" s="16">
        <v>160.69648697962089</v>
      </c>
      <c r="G2584" s="16">
        <v>157.48719380557247</v>
      </c>
      <c r="H2584" s="16">
        <v>152.41429053705295</v>
      </c>
      <c r="I2584" s="15"/>
      <c r="J2584" s="15"/>
      <c r="K2584" s="15"/>
      <c r="L2584" s="16">
        <v>100.18353268039309</v>
      </c>
      <c r="M2584" s="16">
        <v>112.88142406410788</v>
      </c>
      <c r="O2584" s="15"/>
      <c r="P2584" s="21">
        <v>102.94904579414829</v>
      </c>
      <c r="Q2584" s="15">
        <v>158.28024814840745</v>
      </c>
    </row>
    <row r="2585" spans="2:17" x14ac:dyDescent="0.3">
      <c r="B2585" s="9">
        <f t="shared" si="8"/>
        <v>45859</v>
      </c>
      <c r="C2585" s="15">
        <v>109.14622282828275</v>
      </c>
      <c r="D2585" s="15">
        <v>108.09688599454381</v>
      </c>
      <c r="E2585" s="15">
        <v>106.75953612187128</v>
      </c>
      <c r="F2585" s="16">
        <v>161.47579310783252</v>
      </c>
      <c r="G2585" s="16">
        <v>158.24989883968001</v>
      </c>
      <c r="H2585" s="16">
        <v>153.15142363729836</v>
      </c>
      <c r="I2585" s="15"/>
      <c r="J2585" s="15"/>
      <c r="K2585" s="15"/>
      <c r="L2585" s="16">
        <v>100.1936328972495</v>
      </c>
      <c r="M2585" s="16">
        <v>112.89261942512357</v>
      </c>
      <c r="O2585" s="15"/>
      <c r="P2585" s="21">
        <v>103.17511344949143</v>
      </c>
      <c r="Q2585" s="15">
        <v>159.04394136680637</v>
      </c>
    </row>
    <row r="2586" spans="2:17" x14ac:dyDescent="0.3">
      <c r="B2586" s="9">
        <f t="shared" si="8"/>
        <v>45860</v>
      </c>
      <c r="C2586" s="15">
        <v>109.24635954696777</v>
      </c>
      <c r="D2586" s="15">
        <v>108.19588266763289</v>
      </c>
      <c r="E2586" s="15">
        <v>106.8571328981256</v>
      </c>
      <c r="F2586" s="16">
        <v>161.01885863763141</v>
      </c>
      <c r="G2586" s="16">
        <v>157.80105829641914</v>
      </c>
      <c r="H2586" s="16">
        <v>152.71604259738103</v>
      </c>
      <c r="I2586" s="15"/>
      <c r="J2586" s="15"/>
      <c r="K2586" s="15"/>
      <c r="L2586" s="16">
        <v>100.20441899808854</v>
      </c>
      <c r="M2586" s="16">
        <v>112.90458756384143</v>
      </c>
      <c r="O2586" s="15"/>
      <c r="P2586" s="21">
        <v>103.26855951626297</v>
      </c>
      <c r="Q2586" s="15">
        <v>158.5908524890109</v>
      </c>
    </row>
    <row r="2587" spans="2:17" x14ac:dyDescent="0.3">
      <c r="B2587" s="9">
        <f t="shared" si="8"/>
        <v>45861</v>
      </c>
      <c r="C2587" s="15">
        <v>109.28625230997487</v>
      </c>
      <c r="D2587" s="15">
        <v>108.23521444400436</v>
      </c>
      <c r="E2587" s="15">
        <v>106.89580281103281</v>
      </c>
      <c r="F2587" s="16">
        <v>162.03669719583067</v>
      </c>
      <c r="G2587" s="16">
        <v>158.79751532533874</v>
      </c>
      <c r="H2587" s="16">
        <v>153.67938207783919</v>
      </c>
      <c r="I2587" s="15"/>
      <c r="J2587" s="15"/>
      <c r="K2587" s="15"/>
      <c r="L2587" s="16">
        <v>100.21544223193082</v>
      </c>
      <c r="M2587" s="16">
        <v>112.91682285044534</v>
      </c>
      <c r="O2587" s="15"/>
      <c r="P2587" s="21">
        <v>103.30517363279657</v>
      </c>
      <c r="Q2587" s="15">
        <v>159.58930215364555</v>
      </c>
    </row>
    <row r="2588" spans="2:17" x14ac:dyDescent="0.3">
      <c r="B2588" s="9">
        <f t="shared" si="8"/>
        <v>45862</v>
      </c>
      <c r="C2588" s="15">
        <v>109.31216152979209</v>
      </c>
      <c r="D2588" s="15">
        <v>108.26069705449491</v>
      </c>
      <c r="E2588" s="15">
        <v>106.9207948369709</v>
      </c>
      <c r="F2588" s="16">
        <v>162.60989396050067</v>
      </c>
      <c r="G2588" s="16">
        <v>159.35820892241367</v>
      </c>
      <c r="H2588" s="16">
        <v>154.22099315418831</v>
      </c>
      <c r="I2588" s="15"/>
      <c r="J2588" s="15"/>
      <c r="K2588" s="15"/>
      <c r="L2588" s="16">
        <v>100.22593595258704</v>
      </c>
      <c r="M2588" s="16">
        <v>112.92846147353275</v>
      </c>
      <c r="O2588" s="15"/>
      <c r="P2588" s="21">
        <v>103.32844007325063</v>
      </c>
      <c r="Q2588" s="15">
        <v>160.15009539744918</v>
      </c>
    </row>
    <row r="2589" spans="2:17" x14ac:dyDescent="0.3">
      <c r="B2589" s="9">
        <f t="shared" si="8"/>
        <v>45863</v>
      </c>
      <c r="C2589" s="15">
        <v>109.32833851991971</v>
      </c>
      <c r="D2589" s="15">
        <v>108.27654098077112</v>
      </c>
      <c r="E2589" s="15">
        <v>106.93626740648332</v>
      </c>
      <c r="F2589" s="16">
        <v>162.77298279294612</v>
      </c>
      <c r="G2589" s="16">
        <v>159.51699072893365</v>
      </c>
      <c r="H2589" s="16">
        <v>154.37364427492744</v>
      </c>
      <c r="I2589" s="15"/>
      <c r="J2589" s="15"/>
      <c r="K2589" s="15"/>
      <c r="L2589" s="16">
        <v>100.23574066445252</v>
      </c>
      <c r="M2589" s="16">
        <v>112.93932372642855</v>
      </c>
      <c r="O2589" s="15"/>
      <c r="P2589" s="21">
        <v>103.34268197990073</v>
      </c>
      <c r="Q2589" s="15">
        <v>160.3072356511708</v>
      </c>
    </row>
    <row r="2590" spans="2:17" x14ac:dyDescent="0.3">
      <c r="B2590" s="9">
        <f t="shared" ref="B2590:B2594" si="9">+B2589+1</f>
        <v>45864</v>
      </c>
      <c r="C2590" s="15">
        <v>109.3298403123113</v>
      </c>
      <c r="D2590" s="15">
        <v>108.2778508642179</v>
      </c>
      <c r="E2590" s="15">
        <v>106.9373858116334</v>
      </c>
      <c r="F2590" s="16">
        <v>162.76723194420583</v>
      </c>
      <c r="G2590" s="16">
        <v>159.51030919615314</v>
      </c>
      <c r="H2590" s="16">
        <v>154.366166174071</v>
      </c>
      <c r="I2590" s="15"/>
      <c r="J2590" s="15"/>
      <c r="K2590" s="15"/>
      <c r="L2590" s="16">
        <v>100.24647900984951</v>
      </c>
      <c r="M2590" s="16">
        <v>112.95123790119275</v>
      </c>
      <c r="O2590" s="15"/>
      <c r="P2590" s="21">
        <v>103.34307873047571</v>
      </c>
      <c r="Q2590" s="15">
        <v>160.29819673891143</v>
      </c>
    </row>
    <row r="2591" spans="2:17" x14ac:dyDescent="0.3">
      <c r="B2591" s="9">
        <f t="shared" si="9"/>
        <v>45865</v>
      </c>
      <c r="C2591" s="15">
        <v>109.33134378567216</v>
      </c>
      <c r="D2591" s="15">
        <v>108.27916240787215</v>
      </c>
      <c r="E2591" s="15">
        <v>106.9385058524819</v>
      </c>
      <c r="F2591" s="16">
        <v>162.76148129042812</v>
      </c>
      <c r="G2591" s="16">
        <v>159.50362793518224</v>
      </c>
      <c r="H2591" s="16">
        <v>154.35868842767198</v>
      </c>
      <c r="I2591" s="15"/>
      <c r="J2591" s="15"/>
      <c r="K2591" s="15"/>
      <c r="L2591" s="16">
        <v>100.25721928259235</v>
      </c>
      <c r="M2591" s="16">
        <v>112.96315420820599</v>
      </c>
      <c r="O2591" s="15"/>
      <c r="P2591" s="21">
        <v>103.34347856460438</v>
      </c>
      <c r="Q2591" s="15">
        <v>160.28915782665206</v>
      </c>
    </row>
    <row r="2592" spans="2:17" x14ac:dyDescent="0.3">
      <c r="B2592" s="9">
        <f t="shared" si="9"/>
        <v>45866</v>
      </c>
      <c r="C2592" s="15">
        <v>109.3245726588128</v>
      </c>
      <c r="D2592" s="15">
        <v>108.27227899312315</v>
      </c>
      <c r="E2592" s="15">
        <v>106.93153240996745</v>
      </c>
      <c r="F2592" s="16">
        <v>162.827311032279</v>
      </c>
      <c r="G2592" s="16">
        <v>159.56709392891952</v>
      </c>
      <c r="H2592" s="16">
        <v>154.41909491669014</v>
      </c>
      <c r="I2592" s="15"/>
      <c r="J2592" s="15"/>
      <c r="K2592" s="15"/>
      <c r="L2592" s="16">
        <v>100.26756515336677</v>
      </c>
      <c r="M2592" s="16">
        <v>112.97462609072709</v>
      </c>
      <c r="O2592" s="15"/>
      <c r="P2592" s="21">
        <v>103.33607186863725</v>
      </c>
      <c r="Q2592" s="15">
        <v>160.35056927184218</v>
      </c>
    </row>
    <row r="2593" spans="2:17" x14ac:dyDescent="0.3">
      <c r="B2593" s="9">
        <f t="shared" si="9"/>
        <v>45867</v>
      </c>
      <c r="C2593" s="15">
        <v>109.44474376218784</v>
      </c>
      <c r="D2593" s="15">
        <v>108.39111575401711</v>
      </c>
      <c r="E2593" s="15">
        <v>107.04872215651812</v>
      </c>
      <c r="F2593" s="16">
        <v>162.40194372831317</v>
      </c>
      <c r="G2593" s="16">
        <v>159.14920020832255</v>
      </c>
      <c r="H2593" s="16">
        <v>154.01367371075125</v>
      </c>
      <c r="I2593" s="15"/>
      <c r="J2593" s="15"/>
      <c r="K2593" s="15"/>
      <c r="L2593" s="16">
        <v>100.27867558105656</v>
      </c>
      <c r="M2593" s="16">
        <v>112.98695938430555</v>
      </c>
      <c r="O2593" s="15"/>
      <c r="P2593" s="21">
        <v>103.44841498028191</v>
      </c>
      <c r="Q2593" s="15">
        <v>159.92854313405519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0" t="s">
        <v>15</v>
      </c>
      <c r="D5" s="70"/>
      <c r="E5" s="70"/>
      <c r="F5" s="70"/>
    </row>
    <row r="6" spans="2:6" x14ac:dyDescent="0.3">
      <c r="C6" s="70" t="s">
        <v>5</v>
      </c>
      <c r="D6" s="70"/>
      <c r="E6" s="70" t="s">
        <v>16</v>
      </c>
      <c r="F6" s="70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2025-07-31T14:49:12Z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