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Web mensual reporte\"/>
    </mc:Choice>
  </mc:AlternateContent>
  <xr:revisionPtr revIDLastSave="0" documentId="13_ncr:1_{A44721D3-3803-4690-9699-A3B161F863C4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41" i="3" l="1"/>
  <c r="D2841" i="3"/>
  <c r="E2841" i="3"/>
  <c r="F2841" i="3"/>
  <c r="G2841" i="3"/>
  <c r="H2841" i="3"/>
  <c r="C2842" i="3"/>
  <c r="B2839" i="3"/>
  <c r="A27" i="12"/>
  <c r="H2843" i="3" l="1"/>
  <c r="G2843" i="3"/>
  <c r="F2843" i="3"/>
  <c r="E2843" i="3"/>
  <c r="D2843" i="3"/>
  <c r="C2843" i="3"/>
  <c r="H2842" i="3"/>
  <c r="G2842" i="3"/>
  <c r="F2842" i="3"/>
  <c r="E2842" i="3"/>
  <c r="D2842" i="3"/>
  <c r="AG33" i="12" l="1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50" i="3" s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B2783" i="3" s="1"/>
  <c r="B2784" i="3" s="1"/>
  <c r="B2785" i="3" s="1"/>
  <c r="B2786" i="3" s="1"/>
  <c r="B2787" i="3" s="1"/>
  <c r="B2788" i="3" s="1"/>
  <c r="B2789" i="3" s="1"/>
  <c r="B2790" i="3" s="1"/>
  <c r="B2791" i="3" s="1"/>
  <c r="B2792" i="3" s="1"/>
  <c r="B2793" i="3" s="1"/>
  <c r="B2794" i="3" s="1"/>
  <c r="B2795" i="3" s="1"/>
  <c r="B2796" i="3" s="1"/>
  <c r="B2797" i="3" s="1"/>
  <c r="B2798" i="3" s="1"/>
  <c r="B2799" i="3" s="1"/>
  <c r="B2800" i="3" s="1"/>
  <c r="B2801" i="3" s="1"/>
  <c r="B2802" i="3" s="1"/>
  <c r="B2803" i="3" s="1"/>
  <c r="B2804" i="3" s="1"/>
  <c r="B2805" i="3" s="1"/>
  <c r="B2806" i="3" s="1"/>
  <c r="B2807" i="3" s="1"/>
  <c r="B2808" i="3" s="1"/>
  <c r="B2809" i="3" s="1"/>
  <c r="B2810" i="3" s="1"/>
  <c r="B2811" i="3" s="1"/>
  <c r="B2812" i="3" s="1"/>
  <c r="B2813" i="3" s="1"/>
  <c r="B2814" i="3" s="1"/>
  <c r="B2815" i="3" s="1"/>
  <c r="B2816" i="3" s="1"/>
  <c r="B2817" i="3" s="1"/>
  <c r="B2818" i="3" s="1"/>
  <c r="B2819" i="3" s="1"/>
  <c r="B2820" i="3" s="1"/>
  <c r="B2821" i="3" s="1"/>
  <c r="B2822" i="3" s="1"/>
  <c r="B2823" i="3" s="1"/>
  <c r="B2824" i="3" s="1"/>
  <c r="B2825" i="3" s="1"/>
  <c r="B2826" i="3" s="1"/>
  <c r="B2827" i="3" s="1"/>
  <c r="B2828" i="3" s="1"/>
  <c r="B2829" i="3" s="1"/>
  <c r="B2830" i="3" s="1"/>
  <c r="B2831" i="3" s="1"/>
  <c r="B2832" i="3" s="1"/>
  <c r="B2833" i="3" s="1"/>
  <c r="B2834" i="3" s="1"/>
  <c r="B2835" i="3" s="1"/>
  <c r="B2836" i="3" s="1"/>
  <c r="B2837" i="3" s="1"/>
  <c r="B2838" i="3" s="1"/>
  <c r="T29" i="12"/>
  <c r="K29" i="12"/>
  <c r="R29" i="12"/>
  <c r="C29" i="12"/>
  <c r="J29" i="12"/>
  <c r="D29" i="12"/>
  <c r="M29" i="12"/>
  <c r="L29" i="12"/>
  <c r="F29" i="12"/>
  <c r="S29" i="12"/>
  <c r="E29" i="12"/>
  <c r="K28" i="12" l="1"/>
  <c r="D28" i="12"/>
  <c r="J28" i="12"/>
  <c r="F28" i="12"/>
  <c r="M28" i="12"/>
  <c r="L28" i="12"/>
  <c r="Z28" i="12"/>
  <c r="AL28" i="12"/>
  <c r="Y28" i="12"/>
  <c r="E28" i="12"/>
  <c r="C28" i="12"/>
  <c r="AE29" i="12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J35" i="12" l="1"/>
  <c r="AL27" i="12"/>
  <c r="Z35" i="12"/>
  <c r="F35" i="12"/>
  <c r="AL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Y35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<sst xmlns="http://schemas.openxmlformats.org/spreadsheetml/2006/main" count="253" uniqueCount="43">
  <si>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</si>
  <si>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</si>
  <si>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</si>
  <si>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</si>
  <si>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</si>
  <si>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</si>
  <si>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</si>
  <si>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</si>
  <si>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</si>
  <si>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</si>
  <si>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</si>
  <si>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</si>
  <si>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</si>
  <si>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</si>
  <si>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</si>
  <si>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</si>
  <si>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</si>
  <si>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</si>
  <si>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</si>
  <si>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</si>
  <si>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</si>
  <si>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</si>
  <si>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</si>
  <si>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</si>
  <si>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</si>
  <si>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</si>
  <si>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</si>
  <si>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</si>
  <si>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</si>
  <si>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</si>
  <si>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</si>
  <si>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</si>
  <si>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</si>
  <si>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</si>
  <si>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</si>
  <si>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</si>
  <si>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</si>
  <si>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>2025</t>
  </si>
  <si>
    <t>3m</t>
  </si>
  <si>
    <t>6m</t>
  </si>
  <si>
    <t>9m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</si>
  <si>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</t>
  </si>
  <si>
    <t>*Información de rentabilidad al cierre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</si>
</sst>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4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  <font>
      <i/>
      <sz val="8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1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4" fontId="0" fillId="0" borderId="0" xfId="0" applyNumberFormat="1"/>
    <xf numFmtId="10" fontId="0" fillId="0" borderId="0" xfId="0" applyNumberFormat="1"/>
    <xf numFmtId="17" fontId="34" fillId="0" borderId="10" xfId="0" quotePrefix="1" applyNumberFormat="1" applyFont="1" applyBorder="1" applyAlignment="1">
      <alignment horizontal="center" vertical="center" wrapText="1" readingOrder="1"/>
    </xf>
    <xf numFmtId="10" fontId="33" fillId="0" borderId="24" xfId="0" applyNumberFormat="1" applyFont="1" applyBorder="1" applyAlignment="1">
      <alignment horizontal="center" vertical="center" wrapText="1" readingOrder="1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  <xf numFmtId="10" fontId="0" fillId="0" borderId="0" xfId="0" applyNumberFormat="1" applyFont="1"/>
    <xf numFmtId="14" fontId="39" fillId="0" borderId="0" xfId="0" applyNumberFormat="1" applyFont="1" applyAlignment="1">
      <alignment horizontal="left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2374935757939333E-2"/>
          <c:y val="0.15249777679500215"/>
          <c:w val="0.89492606740123459"/>
          <c:h val="0.70669029226175828"/>
        </c:manualLayout>
      </c:layout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Diarios'!$P$3:$P$2839</c:f>
              <c:numCache>
                <c:formatCode>#,##0.00</c:formatCode>
                <c:ptCount val="2837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  <c:pt idx="2777">
                  <c:v>109.3416577867188</c:v>
                </c:pt>
                <c:pt idx="2778">
                  <c:v>109.32949609285714</c:v>
                </c:pt>
                <c:pt idx="2779">
                  <c:v>109.41016285426278</c:v>
                </c:pt>
                <c:pt idx="2780">
                  <c:v>109.49526451033546</c:v>
                </c:pt>
                <c:pt idx="2781">
                  <c:v>109.65110502807967</c:v>
                </c:pt>
                <c:pt idx="2782">
                  <c:v>109.67648001294843</c:v>
                </c:pt>
                <c:pt idx="2783">
                  <c:v>109.67695906264686</c:v>
                </c:pt>
                <c:pt idx="2784">
                  <c:v>109.67743350609818</c:v>
                </c:pt>
                <c:pt idx="2785">
                  <c:v>109.7612706580087</c:v>
                </c:pt>
                <c:pt idx="2786">
                  <c:v>109.83769981302018</c:v>
                </c:pt>
                <c:pt idx="2787">
                  <c:v>109.89291144232598</c:v>
                </c:pt>
                <c:pt idx="2788">
                  <c:v>109.99243516873652</c:v>
                </c:pt>
                <c:pt idx="2789">
                  <c:v>110.08188272961517</c:v>
                </c:pt>
                <c:pt idx="2790">
                  <c:v>110.08240208397574</c:v>
                </c:pt>
                <c:pt idx="2791">
                  <c:v>110.08291452896565</c:v>
                </c:pt>
                <c:pt idx="2792">
                  <c:v>110.27189848343437</c:v>
                </c:pt>
                <c:pt idx="2793">
                  <c:v>110.31951786595712</c:v>
                </c:pt>
                <c:pt idx="2794">
                  <c:v>110.32411259743965</c:v>
                </c:pt>
                <c:pt idx="2795">
                  <c:v>110.35051906050381</c:v>
                </c:pt>
                <c:pt idx="2796">
                  <c:v>110.45689688259958</c:v>
                </c:pt>
                <c:pt idx="2797">
                  <c:v>110.45737247761268</c:v>
                </c:pt>
                <c:pt idx="2798">
                  <c:v>110.45784692106402</c:v>
                </c:pt>
                <c:pt idx="2799">
                  <c:v>110.40836661471275</c:v>
                </c:pt>
                <c:pt idx="2800">
                  <c:v>110.62708274265204</c:v>
                </c:pt>
                <c:pt idx="2801">
                  <c:v>110.64828529805465</c:v>
                </c:pt>
                <c:pt idx="2802">
                  <c:v>110.70364703674502</c:v>
                </c:pt>
                <c:pt idx="2803">
                  <c:v>110.72361739121628</c:v>
                </c:pt>
                <c:pt idx="2804">
                  <c:v>110.72769907989554</c:v>
                </c:pt>
                <c:pt idx="2805">
                  <c:v>110.73455738035834</c:v>
                </c:pt>
                <c:pt idx="2806">
                  <c:v>110.46573928283242</c:v>
                </c:pt>
                <c:pt idx="2807">
                  <c:v>110.17215131132762</c:v>
                </c:pt>
                <c:pt idx="2808">
                  <c:v>109.93554861504853</c:v>
                </c:pt>
                <c:pt idx="2809">
                  <c:v>110.0863815190239</c:v>
                </c:pt>
                <c:pt idx="2810">
                  <c:v>109.98235914551215</c:v>
                </c:pt>
                <c:pt idx="2811">
                  <c:v>109.98297180339944</c:v>
                </c:pt>
                <c:pt idx="2812">
                  <c:v>109.98358677320327</c:v>
                </c:pt>
                <c:pt idx="2813">
                  <c:v>109.6336886061071</c:v>
                </c:pt>
                <c:pt idx="2814">
                  <c:v>109.62287692833388</c:v>
                </c:pt>
                <c:pt idx="2815">
                  <c:v>109.87551160996918</c:v>
                </c:pt>
                <c:pt idx="2816">
                  <c:v>109.81787090639992</c:v>
                </c:pt>
                <c:pt idx="2817">
                  <c:v>109.49490887909538</c:v>
                </c:pt>
                <c:pt idx="2818">
                  <c:v>109.49559898618729</c:v>
                </c:pt>
                <c:pt idx="2819">
                  <c:v>109.49629140519575</c:v>
                </c:pt>
                <c:pt idx="2820">
                  <c:v>109.46846864540495</c:v>
                </c:pt>
                <c:pt idx="2821">
                  <c:v>109.54238616320681</c:v>
                </c:pt>
                <c:pt idx="2822">
                  <c:v>109.58918186811988</c:v>
                </c:pt>
                <c:pt idx="2823">
                  <c:v>109.41699015191605</c:v>
                </c:pt>
                <c:pt idx="2824">
                  <c:v>109.10446778070144</c:v>
                </c:pt>
                <c:pt idx="2825">
                  <c:v>109.10520489382259</c:v>
                </c:pt>
                <c:pt idx="2826">
                  <c:v>109.10594096139323</c:v>
                </c:pt>
                <c:pt idx="2827">
                  <c:v>108.97364536217835</c:v>
                </c:pt>
                <c:pt idx="2828">
                  <c:v>108.84326939373003</c:v>
                </c:pt>
                <c:pt idx="2829">
                  <c:v>109.07156012343142</c:v>
                </c:pt>
                <c:pt idx="2830">
                  <c:v>109.16595347051137</c:v>
                </c:pt>
                <c:pt idx="2831">
                  <c:v>108.8014410993682</c:v>
                </c:pt>
                <c:pt idx="2832">
                  <c:v>108.80228067644096</c:v>
                </c:pt>
                <c:pt idx="2833">
                  <c:v>108.8031202535137</c:v>
                </c:pt>
                <c:pt idx="2834">
                  <c:v>108.55816553952148</c:v>
                </c:pt>
                <c:pt idx="2835">
                  <c:v>108.70669749286188</c:v>
                </c:pt>
                <c:pt idx="2836">
                  <c:v>108.94587031244275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Diarios'!$E$3:$E$2839</c:f>
              <c:numCache>
                <c:formatCode>#,##0.00</c:formatCode>
                <c:ptCount val="283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  <c:pt idx="2746">
                  <c:v>112.09121575462525</c:v>
                </c:pt>
                <c:pt idx="2747">
                  <c:v>112.01254343273162</c:v>
                </c:pt>
                <c:pt idx="2748">
                  <c:v>112.01386669292417</c:v>
                </c:pt>
                <c:pt idx="2749">
                  <c:v>112.01518979586369</c:v>
                </c:pt>
                <c:pt idx="2750">
                  <c:v>111.97055791587692</c:v>
                </c:pt>
                <c:pt idx="2751">
                  <c:v>112.17135280639535</c:v>
                </c:pt>
                <c:pt idx="2752">
                  <c:v>112.27469811672681</c:v>
                </c:pt>
                <c:pt idx="2753">
                  <c:v>112.32708069120342</c:v>
                </c:pt>
                <c:pt idx="2754">
                  <c:v>112.35510405636782</c:v>
                </c:pt>
                <c:pt idx="2755">
                  <c:v>112.35639513268345</c:v>
                </c:pt>
                <c:pt idx="2756">
                  <c:v>112.35768650389139</c:v>
                </c:pt>
                <c:pt idx="2757">
                  <c:v>112.48181675522359</c:v>
                </c:pt>
                <c:pt idx="2758">
                  <c:v>112.49812852407211</c:v>
                </c:pt>
                <c:pt idx="2759">
                  <c:v>112.55134016744223</c:v>
                </c:pt>
                <c:pt idx="2760">
                  <c:v>112.69024979385432</c:v>
                </c:pt>
                <c:pt idx="2761">
                  <c:v>112.71853028139601</c:v>
                </c:pt>
                <c:pt idx="2762">
                  <c:v>112.71981143593106</c:v>
                </c:pt>
                <c:pt idx="2763">
                  <c:v>112.72109220705907</c:v>
                </c:pt>
                <c:pt idx="2764">
                  <c:v>112.77243318576393</c:v>
                </c:pt>
                <c:pt idx="2765">
                  <c:v>112.64676746309453</c:v>
                </c:pt>
                <c:pt idx="2766">
                  <c:v>112.63883663876879</c:v>
                </c:pt>
                <c:pt idx="2767">
                  <c:v>112.85334290020745</c:v>
                </c:pt>
                <c:pt idx="2768">
                  <c:v>112.93667892926634</c:v>
                </c:pt>
                <c:pt idx="2769">
                  <c:v>112.937945166327</c:v>
                </c:pt>
                <c:pt idx="2770">
                  <c:v>112.93921147229321</c:v>
                </c:pt>
                <c:pt idx="2771">
                  <c:v>113.07226530778621</c:v>
                </c:pt>
                <c:pt idx="2772">
                  <c:v>113.18780086752135</c:v>
                </c:pt>
                <c:pt idx="2773">
                  <c:v>113.21048850914096</c:v>
                </c:pt>
                <c:pt idx="2774">
                  <c:v>113.23980481835382</c:v>
                </c:pt>
                <c:pt idx="2775">
                  <c:v>113.28564437747936</c:v>
                </c:pt>
                <c:pt idx="2776">
                  <c:v>113.28174491916566</c:v>
                </c:pt>
                <c:pt idx="2777">
                  <c:v>113.28306221002552</c:v>
                </c:pt>
                <c:pt idx="2778">
                  <c:v>113.2711982801097</c:v>
                </c:pt>
                <c:pt idx="2779">
                  <c:v>113.35572166748418</c:v>
                </c:pt>
                <c:pt idx="2780">
                  <c:v>113.44485012856038</c:v>
                </c:pt>
                <c:pt idx="2781">
                  <c:v>113.60846047150483</c:v>
                </c:pt>
                <c:pt idx="2782">
                  <c:v>113.63580406788216</c:v>
                </c:pt>
                <c:pt idx="2783">
                  <c:v>113.63707342723227</c:v>
                </c:pt>
                <c:pt idx="2784">
                  <c:v>113.63833833281717</c:v>
                </c:pt>
                <c:pt idx="2785">
                  <c:v>113.72691368807953</c:v>
                </c:pt>
                <c:pt idx="2786">
                  <c:v>113.80772803786564</c:v>
                </c:pt>
                <c:pt idx="2787">
                  <c:v>113.86632314964115</c:v>
                </c:pt>
                <c:pt idx="2788">
                  <c:v>113.97132644431728</c:v>
                </c:pt>
                <c:pt idx="2789">
                  <c:v>114.06488535468739</c:v>
                </c:pt>
                <c:pt idx="2790">
                  <c:v>114.06618324685115</c:v>
                </c:pt>
                <c:pt idx="2791">
                  <c:v>114.0674742690191</c:v>
                </c:pt>
                <c:pt idx="2792">
                  <c:v>114.26429506439082</c:v>
                </c:pt>
                <c:pt idx="2793">
                  <c:v>114.31445866190502</c:v>
                </c:pt>
                <c:pt idx="2794">
                  <c:v>114.31998544822406</c:v>
                </c:pt>
                <c:pt idx="2795">
                  <c:v>114.34814079180279</c:v>
                </c:pt>
                <c:pt idx="2796">
                  <c:v>114.45926276228042</c:v>
                </c:pt>
                <c:pt idx="2797">
                  <c:v>114.46051614886662</c:v>
                </c:pt>
                <c:pt idx="2798">
                  <c:v>114.4617678323773</c:v>
                </c:pt>
                <c:pt idx="2799">
                  <c:v>114.41119470679554</c:v>
                </c:pt>
                <c:pt idx="2800">
                  <c:v>114.63885927221258</c:v>
                </c:pt>
                <c:pt idx="2801">
                  <c:v>114.66243919485765</c:v>
                </c:pt>
                <c:pt idx="2802">
                  <c:v>114.7204764836176</c:v>
                </c:pt>
                <c:pt idx="2803">
                  <c:v>114.74196441283196</c:v>
                </c:pt>
                <c:pt idx="2804">
                  <c:v>114.74694949142759</c:v>
                </c:pt>
                <c:pt idx="2805">
                  <c:v>114.75477393826183</c:v>
                </c:pt>
                <c:pt idx="2806">
                  <c:v>114.47649838938322</c:v>
                </c:pt>
                <c:pt idx="2807">
                  <c:v>114.17251677976749</c:v>
                </c:pt>
                <c:pt idx="2808">
                  <c:v>113.92767312608383</c:v>
                </c:pt>
                <c:pt idx="2809">
                  <c:v>114.08491481723475</c:v>
                </c:pt>
                <c:pt idx="2810">
                  <c:v>113.97766545299498</c:v>
                </c:pt>
                <c:pt idx="2811">
                  <c:v>113.97900698945992</c:v>
                </c:pt>
                <c:pt idx="2812">
                  <c:v>113.98035097562249</c:v>
                </c:pt>
                <c:pt idx="2813">
                  <c:v>113.61793257812704</c:v>
                </c:pt>
                <c:pt idx="2814">
                  <c:v>113.60741754472811</c:v>
                </c:pt>
                <c:pt idx="2815">
                  <c:v>113.87030590546709</c:v>
                </c:pt>
                <c:pt idx="2816">
                  <c:v>113.81119285934844</c:v>
                </c:pt>
                <c:pt idx="2817">
                  <c:v>113.47672972483942</c:v>
                </c:pt>
                <c:pt idx="2818">
                  <c:v>113.47814959457916</c:v>
                </c:pt>
                <c:pt idx="2819">
                  <c:v>113.47957315464278</c:v>
                </c:pt>
                <c:pt idx="2820">
                  <c:v>113.45140259721485</c:v>
                </c:pt>
                <c:pt idx="2821">
                  <c:v>113.52875763240746</c:v>
                </c:pt>
                <c:pt idx="2822">
                  <c:v>113.57797058055556</c:v>
                </c:pt>
                <c:pt idx="2823">
                  <c:v>113.39995194170226</c:v>
                </c:pt>
                <c:pt idx="2824">
                  <c:v>113.07631888895254</c:v>
                </c:pt>
                <c:pt idx="2825">
                  <c:v>113.07773746682358</c:v>
                </c:pt>
                <c:pt idx="2826">
                  <c:v>113.07915626692957</c:v>
                </c:pt>
                <c:pt idx="2827">
                  <c:v>112.94253528682107</c:v>
                </c:pt>
                <c:pt idx="2828">
                  <c:v>112.80790627023389</c:v>
                </c:pt>
                <c:pt idx="2829">
                  <c:v>113.04544327760252</c:v>
                </c:pt>
                <c:pt idx="2830">
                  <c:v>113.14446644971832</c:v>
                </c:pt>
                <c:pt idx="2831">
                  <c:v>112.76689009015915</c:v>
                </c:pt>
                <c:pt idx="2832">
                  <c:v>112.7684153978693</c:v>
                </c:pt>
                <c:pt idx="2833">
                  <c:v>112.76993985614763</c:v>
                </c:pt>
                <c:pt idx="2834">
                  <c:v>112.51642105190777</c:v>
                </c:pt>
                <c:pt idx="2835">
                  <c:v>112.67120447777243</c:v>
                </c:pt>
                <c:pt idx="2836">
                  <c:v>112.92005699048241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Diarios'!$D$3:$D$2839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Diarios'!$D$3:$D$2839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12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652443567425806E-2"/>
          <c:y val="0.15707482993197278"/>
          <c:w val="0.8958476474307745"/>
          <c:h val="0.70102763940221757"/>
        </c:manualLayout>
      </c:layout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Diarios'!$Q$3:$Q$2839</c:f>
              <c:numCache>
                <c:formatCode>#,##0.00</c:formatCode>
                <c:ptCount val="2837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  <c:pt idx="2777">
                  <c:v>184.13211255712687</c:v>
                </c:pt>
                <c:pt idx="2778">
                  <c:v>184.31636008445662</c:v>
                </c:pt>
                <c:pt idx="2779">
                  <c:v>186.1008064979583</c:v>
                </c:pt>
                <c:pt idx="2780">
                  <c:v>183.98813647749282</c:v>
                </c:pt>
                <c:pt idx="2781">
                  <c:v>180.259566118533</c:v>
                </c:pt>
                <c:pt idx="2782">
                  <c:v>185.25572418387728</c:v>
                </c:pt>
                <c:pt idx="2783">
                  <c:v>185.2454094360009</c:v>
                </c:pt>
                <c:pt idx="2784">
                  <c:v>185.23509513929886</c:v>
                </c:pt>
                <c:pt idx="2785">
                  <c:v>188.06697393204084</c:v>
                </c:pt>
                <c:pt idx="2786">
                  <c:v>186.88519582544455</c:v>
                </c:pt>
                <c:pt idx="2787">
                  <c:v>187.75591632911352</c:v>
                </c:pt>
                <c:pt idx="2788">
                  <c:v>183.94105868643501</c:v>
                </c:pt>
                <c:pt idx="2789">
                  <c:v>185.05725021409077</c:v>
                </c:pt>
                <c:pt idx="2790">
                  <c:v>185.04694826738768</c:v>
                </c:pt>
                <c:pt idx="2791">
                  <c:v>185.03664677630115</c:v>
                </c:pt>
                <c:pt idx="2792">
                  <c:v>184.96550680203103</c:v>
                </c:pt>
                <c:pt idx="2793">
                  <c:v>183.47533027977028</c:v>
                </c:pt>
                <c:pt idx="2794">
                  <c:v>185.32801221837767</c:v>
                </c:pt>
                <c:pt idx="2795">
                  <c:v>185.65491165387866</c:v>
                </c:pt>
                <c:pt idx="2796">
                  <c:v>188.02001144647866</c:v>
                </c:pt>
                <c:pt idx="2797">
                  <c:v>188.00955231205222</c:v>
                </c:pt>
                <c:pt idx="2798">
                  <c:v>187.99909408885895</c:v>
                </c:pt>
                <c:pt idx="2799">
                  <c:v>186.81041865532265</c:v>
                </c:pt>
                <c:pt idx="2800">
                  <c:v>188.912643622415</c:v>
                </c:pt>
                <c:pt idx="2801">
                  <c:v>190.74376989141408</c:v>
                </c:pt>
                <c:pt idx="2802">
                  <c:v>190.86494280174821</c:v>
                </c:pt>
                <c:pt idx="2803">
                  <c:v>190.4682453189566</c:v>
                </c:pt>
                <c:pt idx="2804">
                  <c:v>190.45765215856005</c:v>
                </c:pt>
                <c:pt idx="2805">
                  <c:v>190.44712099178693</c:v>
                </c:pt>
                <c:pt idx="2806">
                  <c:v>189.62854396933463</c:v>
                </c:pt>
                <c:pt idx="2807">
                  <c:v>183.14237314605188</c:v>
                </c:pt>
                <c:pt idx="2808">
                  <c:v>185.30999221734524</c:v>
                </c:pt>
                <c:pt idx="2809">
                  <c:v>181.04418237698025</c:v>
                </c:pt>
                <c:pt idx="2810">
                  <c:v>179.07754925337196</c:v>
                </c:pt>
                <c:pt idx="2811">
                  <c:v>179.06762153600656</c:v>
                </c:pt>
                <c:pt idx="2812">
                  <c:v>179.05769400331315</c:v>
                </c:pt>
                <c:pt idx="2813">
                  <c:v>181.20994951895938</c:v>
                </c:pt>
                <c:pt idx="2814">
                  <c:v>182.02281794437326</c:v>
                </c:pt>
                <c:pt idx="2815">
                  <c:v>181.27362396122729</c:v>
                </c:pt>
                <c:pt idx="2816">
                  <c:v>177.27505582756243</c:v>
                </c:pt>
                <c:pt idx="2817">
                  <c:v>175.10545458010427</c:v>
                </c:pt>
                <c:pt idx="2818">
                  <c:v>175.0957558536044</c:v>
                </c:pt>
                <c:pt idx="2819">
                  <c:v>175.08605712710451</c:v>
                </c:pt>
                <c:pt idx="2820">
                  <c:v>177.90300140327989</c:v>
                </c:pt>
                <c:pt idx="2821">
                  <c:v>178.26313743313875</c:v>
                </c:pt>
                <c:pt idx="2822">
                  <c:v>175.05590854388853</c:v>
                </c:pt>
                <c:pt idx="2823">
                  <c:v>173.40920530928594</c:v>
                </c:pt>
                <c:pt idx="2824">
                  <c:v>168.96833390560505</c:v>
                </c:pt>
                <c:pt idx="2825">
                  <c:v>168.9589189893066</c:v>
                </c:pt>
                <c:pt idx="2826">
                  <c:v>168.94950500962929</c:v>
                </c:pt>
                <c:pt idx="2827">
                  <c:v>172.32618927955542</c:v>
                </c:pt>
                <c:pt idx="2828">
                  <c:v>171.91843498678989</c:v>
                </c:pt>
                <c:pt idx="2829">
                  <c:v>174.1276832167116</c:v>
                </c:pt>
                <c:pt idx="2830">
                  <c:v>169.41788772926679</c:v>
                </c:pt>
                <c:pt idx="2831">
                  <c:v>168.1721920422105</c:v>
                </c:pt>
                <c:pt idx="2832">
                  <c:v>168.16281871894455</c:v>
                </c:pt>
                <c:pt idx="2833">
                  <c:v>168.15344633649192</c:v>
                </c:pt>
                <c:pt idx="2834">
                  <c:v>166.89865207310419</c:v>
                </c:pt>
                <c:pt idx="2835">
                  <c:v>173.23207573677408</c:v>
                </c:pt>
                <c:pt idx="2836">
                  <c:v>175.93835681484748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Diarios'!$H$3:$H$2839</c:f>
              <c:numCache>
                <c:formatCode>#,##0.00</c:formatCode>
                <c:ptCount val="283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  <c:pt idx="2777">
                  <c:v>177.59674290557496</c:v>
                </c:pt>
                <c:pt idx="2778">
                  <c:v>177.7759809691066</c:v>
                </c:pt>
                <c:pt idx="2779">
                  <c:v>179.49412490216278</c:v>
                </c:pt>
                <c:pt idx="2780">
                  <c:v>177.46298074722813</c:v>
                </c:pt>
                <c:pt idx="2781">
                  <c:v>173.86931291750449</c:v>
                </c:pt>
                <c:pt idx="2782">
                  <c:v>178.6878755646446</c:v>
                </c:pt>
                <c:pt idx="2783">
                  <c:v>178.6793164843574</c:v>
                </c:pt>
                <c:pt idx="2784">
                  <c:v>178.67075779278443</c:v>
                </c:pt>
                <c:pt idx="2785">
                  <c:v>181.40253815844531</c:v>
                </c:pt>
                <c:pt idx="2786">
                  <c:v>180.26452212427023</c:v>
                </c:pt>
                <c:pt idx="2787">
                  <c:v>181.10623764747788</c:v>
                </c:pt>
                <c:pt idx="2788">
                  <c:v>177.42601553767682</c:v>
                </c:pt>
                <c:pt idx="2789">
                  <c:v>178.50442205683314</c:v>
                </c:pt>
                <c:pt idx="2790">
                  <c:v>178.49587052994184</c:v>
                </c:pt>
                <c:pt idx="2791">
                  <c:v>178.48731948738433</c:v>
                </c:pt>
                <c:pt idx="2792">
                  <c:v>178.42006596699028</c:v>
                </c:pt>
                <c:pt idx="2793">
                  <c:v>176.98360516419839</c:v>
                </c:pt>
                <c:pt idx="2794">
                  <c:v>178.77259773802007</c:v>
                </c:pt>
                <c:pt idx="2795">
                  <c:v>179.08940462735535</c:v>
                </c:pt>
                <c:pt idx="2796">
                  <c:v>181.37280169508421</c:v>
                </c:pt>
                <c:pt idx="2797">
                  <c:v>181.3641178674597</c:v>
                </c:pt>
                <c:pt idx="2798">
                  <c:v>181.35543443131004</c:v>
                </c:pt>
                <c:pt idx="2799">
                  <c:v>180.20995179883133</c:v>
                </c:pt>
                <c:pt idx="2800">
                  <c:v>182.2396642583395</c:v>
                </c:pt>
                <c:pt idx="2801">
                  <c:v>184.00715521499933</c:v>
                </c:pt>
                <c:pt idx="2802">
                  <c:v>184.1252919905412</c:v>
                </c:pt>
                <c:pt idx="2803">
                  <c:v>183.74402039491741</c:v>
                </c:pt>
                <c:pt idx="2804">
                  <c:v>183.73522864195084</c:v>
                </c:pt>
                <c:pt idx="2805">
                  <c:v>183.72647068974601</c:v>
                </c:pt>
                <c:pt idx="2806">
                  <c:v>182.93820026953253</c:v>
                </c:pt>
                <c:pt idx="2807">
                  <c:v>176.68223325609659</c:v>
                </c:pt>
                <c:pt idx="2808">
                  <c:v>178.77465218281358</c:v>
                </c:pt>
                <c:pt idx="2809">
                  <c:v>174.66100860731575</c:v>
                </c:pt>
                <c:pt idx="2810">
                  <c:v>172.76525124621966</c:v>
                </c:pt>
                <c:pt idx="2811">
                  <c:v>172.75699359265496</c:v>
                </c:pt>
                <c:pt idx="2812">
                  <c:v>172.74873635890671</c:v>
                </c:pt>
                <c:pt idx="2813">
                  <c:v>174.83146357057527</c:v>
                </c:pt>
                <c:pt idx="2814">
                  <c:v>175.61891641889557</c:v>
                </c:pt>
                <c:pt idx="2815">
                  <c:v>174.89538215329509</c:v>
                </c:pt>
                <c:pt idx="2816">
                  <c:v>171.02787322142026</c:v>
                </c:pt>
                <c:pt idx="2817">
                  <c:v>168.92438728991928</c:v>
                </c:pt>
                <c:pt idx="2818">
                  <c:v>168.91630329868977</c:v>
                </c:pt>
                <c:pt idx="2819">
                  <c:v>168.90821969806814</c:v>
                </c:pt>
                <c:pt idx="2820">
                  <c:v>171.64233182759574</c:v>
                </c:pt>
                <c:pt idx="2821">
                  <c:v>171.99113495365725</c:v>
                </c:pt>
                <c:pt idx="2822">
                  <c:v>168.89800898153385</c:v>
                </c:pt>
                <c:pt idx="2823">
                  <c:v>167.3105274722258</c:v>
                </c:pt>
                <c:pt idx="2824">
                  <c:v>163.02716204748188</c:v>
                </c:pt>
                <c:pt idx="2825">
                  <c:v>163.01934975277234</c:v>
                </c:pt>
                <c:pt idx="2826">
                  <c:v>163.01153774761357</c:v>
                </c:pt>
                <c:pt idx="2827">
                  <c:v>166.27065456704312</c:v>
                </c:pt>
                <c:pt idx="2828">
                  <c:v>165.87854603349516</c:v>
                </c:pt>
                <c:pt idx="2829">
                  <c:v>168.01130381061645</c:v>
                </c:pt>
                <c:pt idx="2830">
                  <c:v>163.46887399298885</c:v>
                </c:pt>
                <c:pt idx="2831">
                  <c:v>162.26803227284014</c:v>
                </c:pt>
                <c:pt idx="2832">
                  <c:v>162.26025444215563</c:v>
                </c:pt>
                <c:pt idx="2833">
                  <c:v>162.2524769976938</c:v>
                </c:pt>
                <c:pt idx="2834">
                  <c:v>161.04287140992361</c:v>
                </c:pt>
                <c:pt idx="2835">
                  <c:v>167.15583318273201</c:v>
                </c:pt>
                <c:pt idx="2836">
                  <c:v>169.7686664425112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Diarios'!$F$3:$F$2839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  <c:pt idx="2777">
                  <c:v>187.72917631784458</c:v>
                </c:pt>
                <c:pt idx="2778">
                  <c:v>187.9211043923558</c:v>
                </c:pt>
                <c:pt idx="2779">
                  <c:v>189.73978524756109</c:v>
                </c:pt>
                <c:pt idx="2780">
                  <c:v>187.59516151036431</c:v>
                </c:pt>
                <c:pt idx="2781">
                  <c:v>183.79872447989146</c:v>
                </c:pt>
                <c:pt idx="2782">
                  <c:v>188.89494460228369</c:v>
                </c:pt>
                <c:pt idx="2783">
                  <c:v>188.88837322495527</c:v>
                </c:pt>
                <c:pt idx="2784">
                  <c:v>188.88180205375787</c:v>
                </c:pt>
                <c:pt idx="2785">
                  <c:v>191.7722182564178</c:v>
                </c:pt>
                <c:pt idx="2786">
                  <c:v>190.57164745316109</c:v>
                </c:pt>
                <c:pt idx="2787">
                  <c:v>191.46400079010897</c:v>
                </c:pt>
                <c:pt idx="2788">
                  <c:v>187.57576014145667</c:v>
                </c:pt>
                <c:pt idx="2789">
                  <c:v>188.71833183695108</c:v>
                </c:pt>
                <c:pt idx="2790">
                  <c:v>188.71176529914143</c:v>
                </c:pt>
                <c:pt idx="2791">
                  <c:v>188.70519906875126</c:v>
                </c:pt>
                <c:pt idx="2792">
                  <c:v>188.63656879612839</c:v>
                </c:pt>
                <c:pt idx="2793">
                  <c:v>187.12030831586208</c:v>
                </c:pt>
                <c:pt idx="2794">
                  <c:v>189.0142433754329</c:v>
                </c:pt>
                <c:pt idx="2795">
                  <c:v>189.35168240469858</c:v>
                </c:pt>
                <c:pt idx="2796">
                  <c:v>191.76843830401995</c:v>
                </c:pt>
                <c:pt idx="2797">
                  <c:v>191.76177104293097</c:v>
                </c:pt>
                <c:pt idx="2798">
                  <c:v>191.75510398795896</c:v>
                </c:pt>
                <c:pt idx="2799">
                  <c:v>190.5464330081621</c:v>
                </c:pt>
                <c:pt idx="2800">
                  <c:v>192.69509223091896</c:v>
                </c:pt>
                <c:pt idx="2801">
                  <c:v>194.56653849326179</c:v>
                </c:pt>
                <c:pt idx="2802">
                  <c:v>194.69400737128569</c:v>
                </c:pt>
                <c:pt idx="2803">
                  <c:v>194.29339843006946</c:v>
                </c:pt>
                <c:pt idx="2804">
                  <c:v>194.28664930958246</c:v>
                </c:pt>
                <c:pt idx="2805">
                  <c:v>194.27993572102545</c:v>
                </c:pt>
                <c:pt idx="2806">
                  <c:v>193.44892253221136</c:v>
                </c:pt>
                <c:pt idx="2807">
                  <c:v>186.83596836903405</c:v>
                </c:pt>
                <c:pt idx="2808">
                  <c:v>189.05111507921146</c:v>
                </c:pt>
                <c:pt idx="2809">
                  <c:v>184.70342960704971</c:v>
                </c:pt>
                <c:pt idx="2810">
                  <c:v>182.70106806141433</c:v>
                </c:pt>
                <c:pt idx="2811">
                  <c:v>182.69473091545709</c:v>
                </c:pt>
                <c:pt idx="2812">
                  <c:v>182.6883940158807</c:v>
                </c:pt>
                <c:pt idx="2813">
                  <c:v>184.89338191566623</c:v>
                </c:pt>
                <c:pt idx="2814">
                  <c:v>185.72858951917141</c:v>
                </c:pt>
                <c:pt idx="2815">
                  <c:v>184.96582948949353</c:v>
                </c:pt>
                <c:pt idx="2816">
                  <c:v>180.87800161879233</c:v>
                </c:pt>
                <c:pt idx="2817">
                  <c:v>178.65571059663355</c:v>
                </c:pt>
                <c:pt idx="2818">
                  <c:v>178.64950327658613</c:v>
                </c:pt>
                <c:pt idx="2819">
                  <c:v>178.64329617616826</c:v>
                </c:pt>
                <c:pt idx="2820">
                  <c:v>181.53736992228016</c:v>
                </c:pt>
                <c:pt idx="2821">
                  <c:v>181.90866636222765</c:v>
                </c:pt>
                <c:pt idx="2822">
                  <c:v>178.63952358800648</c:v>
                </c:pt>
                <c:pt idx="2823">
                  <c:v>176.9628013117354</c:v>
                </c:pt>
                <c:pt idx="2824">
                  <c:v>172.43458610314877</c:v>
                </c:pt>
                <c:pt idx="2825">
                  <c:v>172.42858380719341</c:v>
                </c:pt>
                <c:pt idx="2826">
                  <c:v>172.42258163046003</c:v>
                </c:pt>
                <c:pt idx="2827">
                  <c:v>175.87216097242666</c:v>
                </c:pt>
                <c:pt idx="2828">
                  <c:v>175.45971018953421</c:v>
                </c:pt>
                <c:pt idx="2829">
                  <c:v>177.71798646113066</c:v>
                </c:pt>
                <c:pt idx="2830">
                  <c:v>172.91538955573378</c:v>
                </c:pt>
                <c:pt idx="2831">
                  <c:v>171.64740433052225</c:v>
                </c:pt>
                <c:pt idx="2832">
                  <c:v>171.64142741140509</c:v>
                </c:pt>
                <c:pt idx="2833">
                  <c:v>171.63545071460126</c:v>
                </c:pt>
                <c:pt idx="2834">
                  <c:v>170.35812794204867</c:v>
                </c:pt>
                <c:pt idx="2835">
                  <c:v>176.82700227633032</c:v>
                </c:pt>
                <c:pt idx="2836">
                  <c:v>179.59336150801028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Diarios'!$G$3:$G$2839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  <c:pt idx="2777">
                  <c:v>183.74375875196537</c:v>
                </c:pt>
                <c:pt idx="2778">
                  <c:v>183.93040645450495</c:v>
                </c:pt>
                <c:pt idx="2779">
                  <c:v>185.70924827596585</c:v>
                </c:pt>
                <c:pt idx="2780">
                  <c:v>183.60897788456796</c:v>
                </c:pt>
                <c:pt idx="2781">
                  <c:v>179.89203148057621</c:v>
                </c:pt>
                <c:pt idx="2782">
                  <c:v>184.87871799673707</c:v>
                </c:pt>
                <c:pt idx="2783">
                  <c:v>184.87107435775604</c:v>
                </c:pt>
                <c:pt idx="2784">
                  <c:v>184.86343101279488</c:v>
                </c:pt>
                <c:pt idx="2785">
                  <c:v>187.69112450925414</c:v>
                </c:pt>
                <c:pt idx="2786">
                  <c:v>186.51488022870981</c:v>
                </c:pt>
                <c:pt idx="2787">
                  <c:v>187.38700924484792</c:v>
                </c:pt>
                <c:pt idx="2788">
                  <c:v>183.5803604030198</c:v>
                </c:pt>
                <c:pt idx="2789">
                  <c:v>184.69738426023619</c:v>
                </c:pt>
                <c:pt idx="2790">
                  <c:v>184.68974684155512</c:v>
                </c:pt>
                <c:pt idx="2791">
                  <c:v>184.68210981593998</c:v>
                </c:pt>
                <c:pt idx="2792">
                  <c:v>184.61373240914284</c:v>
                </c:pt>
                <c:pt idx="2793">
                  <c:v>183.12860692523802</c:v>
                </c:pt>
                <c:pt idx="2794">
                  <c:v>184.98092734574385</c:v>
                </c:pt>
                <c:pt idx="2795">
                  <c:v>185.3099510112697</c:v>
                </c:pt>
                <c:pt idx="2796">
                  <c:v>187.67389064905743</c:v>
                </c:pt>
                <c:pt idx="2797">
                  <c:v>187.66613543995851</c:v>
                </c:pt>
                <c:pt idx="2798">
                  <c:v>187.65838052618989</c:v>
                </c:pt>
                <c:pt idx="2799">
                  <c:v>186.47430952738787</c:v>
                </c:pt>
                <c:pt idx="2800">
                  <c:v>188.57581398602409</c:v>
                </c:pt>
                <c:pt idx="2801">
                  <c:v>190.40600573294282</c:v>
                </c:pt>
                <c:pt idx="2802">
                  <c:v>190.52949979179377</c:v>
                </c:pt>
                <c:pt idx="2803">
                  <c:v>190.13621338397408</c:v>
                </c:pt>
                <c:pt idx="2804">
                  <c:v>190.12836222450122</c:v>
                </c:pt>
                <c:pt idx="2805">
                  <c:v>190.12054593101502</c:v>
                </c:pt>
                <c:pt idx="2806">
                  <c:v>189.30608306483478</c:v>
                </c:pt>
                <c:pt idx="2807">
                  <c:v>182.83355116345058</c:v>
                </c:pt>
                <c:pt idx="2808">
                  <c:v>185.00003197247594</c:v>
                </c:pt>
                <c:pt idx="2809">
                  <c:v>180.74432598198064</c:v>
                </c:pt>
                <c:pt idx="2810">
                  <c:v>178.78371282742683</c:v>
                </c:pt>
                <c:pt idx="2811">
                  <c:v>178.77633953402841</c:v>
                </c:pt>
                <c:pt idx="2812">
                  <c:v>178.7689665707164</c:v>
                </c:pt>
                <c:pt idx="2813">
                  <c:v>180.92546217671347</c:v>
                </c:pt>
                <c:pt idx="2814">
                  <c:v>181.74155427453593</c:v>
                </c:pt>
                <c:pt idx="2815">
                  <c:v>180.9939818500529</c:v>
                </c:pt>
                <c:pt idx="2816">
                  <c:v>176.99277326371589</c:v>
                </c:pt>
                <c:pt idx="2817">
                  <c:v>174.81707060227529</c:v>
                </c:pt>
                <c:pt idx="2818">
                  <c:v>174.80985063344988</c:v>
                </c:pt>
                <c:pt idx="2819">
                  <c:v>174.80263096668381</c:v>
                </c:pt>
                <c:pt idx="2820">
                  <c:v>177.63332028006289</c:v>
                </c:pt>
                <c:pt idx="2821">
                  <c:v>177.99546490399996</c:v>
                </c:pt>
                <c:pt idx="2822">
                  <c:v>174.7955016830459</c:v>
                </c:pt>
                <c:pt idx="2823">
                  <c:v>173.15372448479826</c:v>
                </c:pt>
                <c:pt idx="2824">
                  <c:v>168.72187178474556</c:v>
                </c:pt>
                <c:pt idx="2825">
                  <c:v>168.71489266174612</c:v>
                </c:pt>
                <c:pt idx="2826">
                  <c:v>168.70791373965585</c:v>
                </c:pt>
                <c:pt idx="2827">
                  <c:v>172.08204729066895</c:v>
                </c:pt>
                <c:pt idx="2828">
                  <c:v>171.6773594983199</c:v>
                </c:pt>
                <c:pt idx="2829">
                  <c:v>173.88581458659547</c:v>
                </c:pt>
                <c:pt idx="2830">
                  <c:v>169.18566798069682</c:v>
                </c:pt>
                <c:pt idx="2831">
                  <c:v>167.94393172296483</c:v>
                </c:pt>
                <c:pt idx="2832">
                  <c:v>167.93698279861536</c:v>
                </c:pt>
                <c:pt idx="2833">
                  <c:v>167.93003417567292</c:v>
                </c:pt>
                <c:pt idx="2834">
                  <c:v>166.67919464893569</c:v>
                </c:pt>
                <c:pt idx="2835">
                  <c:v>173.00723755840772</c:v>
                </c:pt>
                <c:pt idx="2836">
                  <c:v>175.71268677478432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12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502984353178364"/>
          <c:y val="0.14866352578486125"/>
          <c:w val="0.85245842885738154"/>
          <c:h val="0.7077068716345517"/>
        </c:manualLayout>
      </c:layout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Diarios'!$M$3:$M$2839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  <c:pt idx="2777">
                  <c:v>115.10214498366484</c:v>
                </c:pt>
                <c:pt idx="2778">
                  <c:v>115.11316837142455</c:v>
                </c:pt>
                <c:pt idx="2779">
                  <c:v>115.12314400087224</c:v>
                </c:pt>
                <c:pt idx="2780">
                  <c:v>115.1338772975087</c:v>
                </c:pt>
                <c:pt idx="2781">
                  <c:v>115.14563780093873</c:v>
                </c:pt>
                <c:pt idx="2782">
                  <c:v>115.15379093299813</c:v>
                </c:pt>
                <c:pt idx="2783">
                  <c:v>115.16418595910059</c:v>
                </c:pt>
                <c:pt idx="2784">
                  <c:v>115.1742844542589</c:v>
                </c:pt>
                <c:pt idx="2785">
                  <c:v>115.18516890807682</c:v>
                </c:pt>
                <c:pt idx="2786">
                  <c:v>115.19646087897546</c:v>
                </c:pt>
                <c:pt idx="2787">
                  <c:v>115.1979961092966</c:v>
                </c:pt>
                <c:pt idx="2788">
                  <c:v>115.21263097077301</c:v>
                </c:pt>
                <c:pt idx="2789">
                  <c:v>115.2257012770211</c:v>
                </c:pt>
                <c:pt idx="2790">
                  <c:v>115.23678640230098</c:v>
                </c:pt>
                <c:pt idx="2791">
                  <c:v>115.24654984784492</c:v>
                </c:pt>
                <c:pt idx="2792">
                  <c:v>115.2583750556466</c:v>
                </c:pt>
                <c:pt idx="2793">
                  <c:v>115.26645433197037</c:v>
                </c:pt>
                <c:pt idx="2794">
                  <c:v>115.27734229662816</c:v>
                </c:pt>
                <c:pt idx="2795">
                  <c:v>115.28878488233646</c:v>
                </c:pt>
                <c:pt idx="2796">
                  <c:v>115.29726408733828</c:v>
                </c:pt>
                <c:pt idx="2797">
                  <c:v>115.30792356676024</c:v>
                </c:pt>
                <c:pt idx="2798">
                  <c:v>115.31829214088141</c:v>
                </c:pt>
                <c:pt idx="2799">
                  <c:v>115.32905695944356</c:v>
                </c:pt>
                <c:pt idx="2800">
                  <c:v>115.33986317251622</c:v>
                </c:pt>
                <c:pt idx="2801">
                  <c:v>115.35131539428406</c:v>
                </c:pt>
                <c:pt idx="2802">
                  <c:v>115.36202569691882</c:v>
                </c:pt>
                <c:pt idx="2803">
                  <c:v>115.37124595463223</c:v>
                </c:pt>
                <c:pt idx="2804">
                  <c:v>115.38158368121687</c:v>
                </c:pt>
                <c:pt idx="2805">
                  <c:v>115.3919766992607</c:v>
                </c:pt>
                <c:pt idx="2806">
                  <c:v>115.40074558652859</c:v>
                </c:pt>
                <c:pt idx="2807">
                  <c:v>115.41157795660456</c:v>
                </c:pt>
                <c:pt idx="2808">
                  <c:v>115.42189593987619</c:v>
                </c:pt>
                <c:pt idx="2809">
                  <c:v>115.43340084767995</c:v>
                </c:pt>
                <c:pt idx="2810">
                  <c:v>115.4452126934101</c:v>
                </c:pt>
                <c:pt idx="2811">
                  <c:v>115.45554359025586</c:v>
                </c:pt>
                <c:pt idx="2812">
                  <c:v>115.46589185342883</c:v>
                </c:pt>
                <c:pt idx="2813">
                  <c:v>115.47478910409319</c:v>
                </c:pt>
                <c:pt idx="2814">
                  <c:v>115.4847374347826</c:v>
                </c:pt>
                <c:pt idx="2815">
                  <c:v>115.49597324249859</c:v>
                </c:pt>
                <c:pt idx="2816">
                  <c:v>115.50545863258729</c:v>
                </c:pt>
                <c:pt idx="2817">
                  <c:v>115.51640302026389</c:v>
                </c:pt>
                <c:pt idx="2818">
                  <c:v>115.52688812168361</c:v>
                </c:pt>
                <c:pt idx="2819">
                  <c:v>115.5374649005303</c:v>
                </c:pt>
                <c:pt idx="2820">
                  <c:v>115.54468457179884</c:v>
                </c:pt>
                <c:pt idx="2821">
                  <c:v>115.55775208394044</c:v>
                </c:pt>
                <c:pt idx="2822">
                  <c:v>115.56877629030437</c:v>
                </c:pt>
                <c:pt idx="2823">
                  <c:v>115.57936665333663</c:v>
                </c:pt>
                <c:pt idx="2824">
                  <c:v>115.58824139472807</c:v>
                </c:pt>
                <c:pt idx="2825">
                  <c:v>115.59860627712787</c:v>
                </c:pt>
                <c:pt idx="2826">
                  <c:v>115.60911635397328</c:v>
                </c:pt>
                <c:pt idx="2827">
                  <c:v>115.62092311968971</c:v>
                </c:pt>
                <c:pt idx="2828">
                  <c:v>115.6314959181349</c:v>
                </c:pt>
                <c:pt idx="2829">
                  <c:v>115.64255913978134</c:v>
                </c:pt>
                <c:pt idx="2830">
                  <c:v>115.65361884832356</c:v>
                </c:pt>
                <c:pt idx="2831">
                  <c:v>115.66418242378455</c:v>
                </c:pt>
                <c:pt idx="2832">
                  <c:v>115.67452578619795</c:v>
                </c:pt>
                <c:pt idx="2833">
                  <c:v>115.68476035636361</c:v>
                </c:pt>
                <c:pt idx="2834">
                  <c:v>115.69556521269539</c:v>
                </c:pt>
                <c:pt idx="2835">
                  <c:v>115.70656822708636</c:v>
                </c:pt>
                <c:pt idx="2836">
                  <c:v>115.71698030638375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12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4"/>
        <c:majorTimeUnit val="months"/>
      </c:dateAx>
      <c:valAx>
        <c:axId val="1793626624"/>
        <c:scaling>
          <c:orientation val="minMax"/>
          <c:max val="117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903416986952077"/>
          <c:w val="0.84244434644687061"/>
          <c:h val="0.72745193503343542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Diarios'!$B$2524:$B$2839</c:f>
              <c:numCache>
                <c:formatCode>m/d/yyyy</c:formatCode>
                <c:ptCount val="31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</c:numCache>
            </c:numRef>
          </c:cat>
          <c:val>
            <c:numRef>
              <c:f>'Valores Cuota Diarios'!$S$2508:$S$2839</c:f>
              <c:numCache>
                <c:formatCode>#,##0.00</c:formatCode>
                <c:ptCount val="3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  <c:pt idx="272">
                  <c:v>101.38444772520579</c:v>
                </c:pt>
                <c:pt idx="273">
                  <c:v>101.72214368812953</c:v>
                </c:pt>
                <c:pt idx="274">
                  <c:v>101.12246264370187</c:v>
                </c:pt>
                <c:pt idx="275">
                  <c:v>100.1372392258303</c:v>
                </c:pt>
                <c:pt idx="276">
                  <c:v>99.040422706220269</c:v>
                </c:pt>
                <c:pt idx="277">
                  <c:v>100.90731256358396</c:v>
                </c:pt>
                <c:pt idx="278">
                  <c:v>100.90301191138096</c:v>
                </c:pt>
                <c:pt idx="279">
                  <c:v>100.89871119965446</c:v>
                </c:pt>
                <c:pt idx="280">
                  <c:v>101.73235801075357</c:v>
                </c:pt>
                <c:pt idx="281">
                  <c:v>101.54494677042003</c:v>
                </c:pt>
                <c:pt idx="282">
                  <c:v>101.69819217901858</c:v>
                </c:pt>
                <c:pt idx="283">
                  <c:v>100.43943020779055</c:v>
                </c:pt>
                <c:pt idx="284">
                  <c:v>100.64386586741816</c:v>
                </c:pt>
                <c:pt idx="285">
                  <c:v>100.63957704632742</c:v>
                </c:pt>
                <c:pt idx="286">
                  <c:v>100.63528839991021</c:v>
                </c:pt>
                <c:pt idx="287">
                  <c:v>100.61668926725837</c:v>
                </c:pt>
                <c:pt idx="288">
                  <c:v>100.50923641930108</c:v>
                </c:pt>
                <c:pt idx="289">
                  <c:v>100.98019875291136</c:v>
                </c:pt>
                <c:pt idx="290">
                  <c:v>100.79480908596852</c:v>
                </c:pt>
                <c:pt idx="291">
                  <c:v>101.46480163422771</c:v>
                </c:pt>
                <c:pt idx="292">
                  <c:v>101.46050518520074</c:v>
                </c:pt>
                <c:pt idx="293">
                  <c:v>101.45620889312012</c:v>
                </c:pt>
                <c:pt idx="294">
                  <c:v>100.77966939550249</c:v>
                </c:pt>
                <c:pt idx="295">
                  <c:v>101.53133952755796</c:v>
                </c:pt>
                <c:pt idx="296">
                  <c:v>102.4134163948776</c:v>
                </c:pt>
                <c:pt idx="297">
                  <c:v>101.95913165897036</c:v>
                </c:pt>
                <c:pt idx="298">
                  <c:v>101.58454963838582</c:v>
                </c:pt>
                <c:pt idx="299">
                  <c:v>101.58026349592298</c:v>
                </c:pt>
                <c:pt idx="300">
                  <c:v>101.57600405671533</c:v>
                </c:pt>
                <c:pt idx="301">
                  <c:v>101.31347157135595</c:v>
                </c:pt>
                <c:pt idx="302">
                  <c:v>99.805420469780174</c:v>
                </c:pt>
                <c:pt idx="303">
                  <c:v>100.58541486896638</c:v>
                </c:pt>
                <c:pt idx="304">
                  <c:v>99.799391386541174</c:v>
                </c:pt>
                <c:pt idx="305">
                  <c:v>98.800178643494817</c:v>
                </c:pt>
                <c:pt idx="306">
                  <c:v>98.796034941853122</c:v>
                </c:pt>
                <c:pt idx="307">
                  <c:v>98.791891384685755</c:v>
                </c:pt>
                <c:pt idx="308">
                  <c:v>99.680971782835698</c:v>
                </c:pt>
                <c:pt idx="309">
                  <c:v>99.711323202903472</c:v>
                </c:pt>
                <c:pt idx="310">
                  <c:v>99.508488396722413</c:v>
                </c:pt>
                <c:pt idx="311">
                  <c:v>98.143559962404225</c:v>
                </c:pt>
                <c:pt idx="312">
                  <c:v>97.594736537720067</c:v>
                </c:pt>
                <c:pt idx="313">
                  <c:v>97.590658160259011</c:v>
                </c:pt>
                <c:pt idx="314">
                  <c:v>97.586579914106252</c:v>
                </c:pt>
                <c:pt idx="315">
                  <c:v>98.533595811235969</c:v>
                </c:pt>
                <c:pt idx="316">
                  <c:v>98.889936077937691</c:v>
                </c:pt>
                <c:pt idx="317">
                  <c:v>97.782415829009111</c:v>
                </c:pt>
                <c:pt idx="318">
                  <c:v>97.64238107396568</c:v>
                </c:pt>
                <c:pt idx="319">
                  <c:v>96.044344749526658</c:v>
                </c:pt>
                <c:pt idx="320">
                  <c:v>96.040319889655578</c:v>
                </c:pt>
                <c:pt idx="321">
                  <c:v>96.036295167760045</c:v>
                </c:pt>
                <c:pt idx="322">
                  <c:v>97.058586305151977</c:v>
                </c:pt>
                <c:pt idx="323">
                  <c:v>96.674508412460924</c:v>
                </c:pt>
                <c:pt idx="324">
                  <c:v>97.128773912772303</c:v>
                </c:pt>
                <c:pt idx="325">
                  <c:v>95.376598379585715</c:v>
                </c:pt>
                <c:pt idx="326">
                  <c:v>94.30559136380964</c:v>
                </c:pt>
                <c:pt idx="327">
                  <c:v>94.30164884521416</c:v>
                </c:pt>
                <c:pt idx="328">
                  <c:v>94.297706454672948</c:v>
                </c:pt>
                <c:pt idx="329">
                  <c:v>93.827617891983664</c:v>
                </c:pt>
                <c:pt idx="330">
                  <c:v>96.067730595044068</c:v>
                </c:pt>
                <c:pt idx="331">
                  <c:v>96.940687116019248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Diarios'!$B$2524:$B$2839</c:f>
              <c:numCache>
                <c:formatCode>m/d/yyyy</c:formatCode>
                <c:ptCount val="31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</c:numCache>
            </c:numRef>
          </c:cat>
          <c:val>
            <c:numRef>
              <c:f>'Valores Cuota Diarios'!$T$2524:$T$2839</c:f>
              <c:numCache>
                <c:formatCode>#,##0.00</c:formatCode>
                <c:ptCount val="316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  <c:pt idx="256">
                  <c:v>112.02357759826972</c:v>
                </c:pt>
                <c:pt idx="257">
                  <c:v>112.39597401049004</c:v>
                </c:pt>
                <c:pt idx="258">
                  <c:v>111.73263518942007</c:v>
                </c:pt>
                <c:pt idx="259">
                  <c:v>110.64331283504232</c:v>
                </c:pt>
                <c:pt idx="260">
                  <c:v>109.43070447978829</c:v>
                </c:pt>
                <c:pt idx="261">
                  <c:v>111.49271789871872</c:v>
                </c:pt>
                <c:pt idx="262">
                  <c:v>111.48723520406772</c:v>
                </c:pt>
                <c:pt idx="263">
                  <c:v>111.48175251074517</c:v>
                </c:pt>
                <c:pt idx="264">
                  <c:v>112.4021017889004</c:v>
                </c:pt>
                <c:pt idx="265">
                  <c:v>112.19429922835877</c:v>
                </c:pt>
                <c:pt idx="266">
                  <c:v>112.36287935194223</c:v>
                </c:pt>
                <c:pt idx="267">
                  <c:v>110.97138847901185</c:v>
                </c:pt>
                <c:pt idx="268">
                  <c:v>111.19653202838856</c:v>
                </c:pt>
                <c:pt idx="269">
                  <c:v>111.19106456507167</c:v>
                </c:pt>
                <c:pt idx="270">
                  <c:v>111.18559736164886</c:v>
                </c:pt>
                <c:pt idx="271">
                  <c:v>111.16431957307509</c:v>
                </c:pt>
                <c:pt idx="272">
                  <c:v>111.04487446721662</c:v>
                </c:pt>
                <c:pt idx="273">
                  <c:v>111.5644728897387</c:v>
                </c:pt>
                <c:pt idx="274">
                  <c:v>111.35892148822695</c:v>
                </c:pt>
                <c:pt idx="275">
                  <c:v>112.09839978128662</c:v>
                </c:pt>
                <c:pt idx="276">
                  <c:v>112.09291819564564</c:v>
                </c:pt>
                <c:pt idx="277">
                  <c:v>112.0874368504515</c:v>
                </c:pt>
                <c:pt idx="278">
                  <c:v>111.33927530966008</c:v>
                </c:pt>
                <c:pt idx="279">
                  <c:v>112.16896941929961</c:v>
                </c:pt>
                <c:pt idx="280">
                  <c:v>113.14272139583559</c:v>
                </c:pt>
                <c:pt idx="281">
                  <c:v>112.64010522942317</c:v>
                </c:pt>
                <c:pt idx="282">
                  <c:v>112.22554723558764</c:v>
                </c:pt>
                <c:pt idx="283">
                  <c:v>112.22007642031996</c:v>
                </c:pt>
                <c:pt idx="284">
                  <c:v>112.21463517199888</c:v>
                </c:pt>
                <c:pt idx="285">
                  <c:v>111.9238724133443</c:v>
                </c:pt>
                <c:pt idx="286">
                  <c:v>110.25716265702162</c:v>
                </c:pt>
                <c:pt idx="287">
                  <c:v>111.11811052184522</c:v>
                </c:pt>
                <c:pt idx="288">
                  <c:v>110.24905664231926</c:v>
                </c:pt>
                <c:pt idx="289">
                  <c:v>109.14450409143448</c:v>
                </c:pt>
                <c:pt idx="290">
                  <c:v>109.13921104546961</c:v>
                </c:pt>
                <c:pt idx="291">
                  <c:v>109.13391822381288</c:v>
                </c:pt>
                <c:pt idx="292">
                  <c:v>110.11535008222774</c:v>
                </c:pt>
                <c:pt idx="293">
                  <c:v>110.1481565046908</c:v>
                </c:pt>
                <c:pt idx="294">
                  <c:v>109.92337023763227</c:v>
                </c:pt>
                <c:pt idx="295">
                  <c:v>108.41487320443495</c:v>
                </c:pt>
                <c:pt idx="296">
                  <c:v>107.80790533762647</c:v>
                </c:pt>
                <c:pt idx="297">
                  <c:v>107.80269342401738</c:v>
                </c:pt>
                <c:pt idx="298">
                  <c:v>107.79748171915914</c:v>
                </c:pt>
                <c:pt idx="299">
                  <c:v>108.84287438727786</c:v>
                </c:pt>
                <c:pt idx="300">
                  <c:v>109.23578134760399</c:v>
                </c:pt>
                <c:pt idx="301">
                  <c:v>108.01168444337014</c:v>
                </c:pt>
                <c:pt idx="302">
                  <c:v>107.85629320407018</c:v>
                </c:pt>
                <c:pt idx="303">
                  <c:v>106.09039827147068</c:v>
                </c:pt>
                <c:pt idx="304">
                  <c:v>106.08525693929687</c:v>
                </c:pt>
                <c:pt idx="305">
                  <c:v>106.08011582238019</c:v>
                </c:pt>
                <c:pt idx="306">
                  <c:v>107.20861899407942</c:v>
                </c:pt>
                <c:pt idx="307">
                  <c:v>106.78367557882443</c:v>
                </c:pt>
                <c:pt idx="308">
                  <c:v>107.28473987421042</c:v>
                </c:pt>
                <c:pt idx="309">
                  <c:v>105.34866294486487</c:v>
                </c:pt>
                <c:pt idx="310">
                  <c:v>104.16499430045043</c:v>
                </c:pt>
                <c:pt idx="311">
                  <c:v>104.15995674412812</c:v>
                </c:pt>
                <c:pt idx="312">
                  <c:v>104.15491939081964</c:v>
                </c:pt>
                <c:pt idx="313">
                  <c:v>103.6350116900791</c:v>
                </c:pt>
                <c:pt idx="314">
                  <c:v>106.10857802196833</c:v>
                </c:pt>
                <c:pt idx="315">
                  <c:v>107.07207263022265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112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1"/>
        <c:majorTimeUnit val="months"/>
        <c:minorUnit val="1"/>
        <c:minorTimeUnit val="months"/>
      </c:dateAx>
      <c:valAx>
        <c:axId val="2137109103"/>
        <c:scaling>
          <c:orientation val="minMax"/>
          <c:max val="114"/>
          <c:min val="9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1381721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8" t="s">
        <v>5</v>
      </c>
      <c r="C22" s="68"/>
      <c r="D22" s="68"/>
      <c r="E22" s="68"/>
      <c r="F22" s="68"/>
      <c r="I22" s="68" t="s">
        <v>5</v>
      </c>
      <c r="J22" s="68"/>
      <c r="K22" s="68"/>
      <c r="L22" s="68"/>
      <c r="M22" s="68"/>
      <c r="P22" s="68" t="s">
        <v>5</v>
      </c>
      <c r="Q22" s="68"/>
      <c r="R22" s="68"/>
      <c r="S22" s="68"/>
      <c r="T22" s="68"/>
      <c r="W22" s="68" t="s">
        <v>5</v>
      </c>
      <c r="X22" s="68"/>
      <c r="Y22" s="68"/>
      <c r="Z22" s="68"/>
    </row>
    <row r="23" spans="1:26" ht="18" customHeight="1" x14ac:dyDescent="0.3">
      <c r="B23" s="69" t="s">
        <v>9</v>
      </c>
      <c r="C23" s="69"/>
      <c r="D23" s="69"/>
      <c r="E23" s="70"/>
      <c r="F23" s="72" t="s">
        <v>29</v>
      </c>
      <c r="G23" s="24"/>
      <c r="H23" s="24"/>
      <c r="I23" s="69" t="s">
        <v>11</v>
      </c>
      <c r="J23" s="69"/>
      <c r="K23" s="69"/>
      <c r="L23" s="70"/>
      <c r="M23" s="72" t="s">
        <v>30</v>
      </c>
      <c r="N23" s="24"/>
      <c r="O23" s="24"/>
      <c r="P23" s="69" t="s">
        <v>12</v>
      </c>
      <c r="Q23" s="69"/>
      <c r="R23" s="69"/>
      <c r="S23" s="70"/>
      <c r="T23" s="72" t="s">
        <v>31</v>
      </c>
      <c r="U23" s="24"/>
      <c r="V23" s="24"/>
      <c r="W23" s="66" t="s">
        <v>26</v>
      </c>
      <c r="X23" s="66"/>
      <c r="Y23" s="66"/>
      <c r="Z23" s="66"/>
    </row>
    <row r="24" spans="1:26" ht="28.15" customHeight="1" x14ac:dyDescent="0.3">
      <c r="B24" s="66"/>
      <c r="C24" s="66"/>
      <c r="D24" s="66"/>
      <c r="E24" s="71"/>
      <c r="F24" s="72"/>
      <c r="G24" s="24"/>
      <c r="H24" s="24"/>
      <c r="I24" s="66"/>
      <c r="J24" s="66"/>
      <c r="K24" s="66"/>
      <c r="L24" s="71"/>
      <c r="M24" s="72"/>
      <c r="N24" s="24"/>
      <c r="O24" s="24"/>
      <c r="P24" s="66"/>
      <c r="Q24" s="66"/>
      <c r="R24" s="66"/>
      <c r="S24" s="71"/>
      <c r="T24" s="72"/>
      <c r="U24" s="24"/>
      <c r="V24" s="24"/>
      <c r="W24" s="66"/>
      <c r="X24" s="66"/>
      <c r="Y24" s="66"/>
      <c r="Z24" s="66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46112</v>
      </c>
      <c r="B27" s="43">
        <f>+$A$27</f>
        <v>46112</v>
      </c>
      <c r="C27" s="36">
        <f>+(VLOOKUP($A27,'Valores Cuota Diarios'!$B:$Q,'Gráficos (2)'!C$25,0)/VLOOKUP($A28,'Valores Cuota Diarios'!$B:$Q,'Gráficos (2)'!C$25,0))-1</f>
        <v>9.6058761400603876E-2</v>
      </c>
      <c r="D27" s="36">
        <f>+(VLOOKUP($A27,'Valores Cuota Diarios'!$B:$Q,'Gráficos (2)'!D$25,0)/VLOOKUP($A28,'Valores Cuota Diarios'!$B:$Q,'Gráficos (2)'!D$25,0))-1</f>
        <v>9.5241716369917739E-2</v>
      </c>
      <c r="E27" s="50">
        <f>+(VLOOKUP($A27,'Valores Cuota Diarios'!$B:$Q,'Gráficos (2)'!E$25,0)/VLOOKUP($A28,'Valores Cuota Diarios'!$B:$Q,'Gráficos (2)'!E$25,0))-1</f>
        <v>9.4425279058937051E-2</v>
      </c>
      <c r="F27" s="36">
        <f>+(VLOOKUP($A27,'Valores Cuota Diarios'!$B:$Q,'Gráficos (2)'!F$25,0)/VLOOKUP($A28,'Valores Cuota Diarios'!$B:$Q,'Gráficos (2)'!F$25,0))-1</f>
        <v>9.0884759031370388E-2</v>
      </c>
      <c r="G27" s="28"/>
      <c r="H27" s="28"/>
      <c r="I27" s="43">
        <f>+$A$27</f>
        <v>46112</v>
      </c>
      <c r="J27" s="36">
        <f>+(VLOOKUP($A27,'Valores Cuota Diarios'!$B:$Q,'Gráficos (2)'!J$25,0)/VLOOKUP($A28,'Valores Cuota Diarios'!$B:$Q,'Gráficos (2)'!J$25,0))-1</f>
        <v>0.15643582491332064</v>
      </c>
      <c r="K27" s="36">
        <f>+(VLOOKUP($A27,'Valores Cuota Diarios'!$B:$Q,'Gráficos (2)'!K$25,0)/VLOOKUP($A28,'Valores Cuota Diarios'!$B:$Q,'Gráficos (2)'!K$25,0))-1</f>
        <v>0.15299144910206119</v>
      </c>
      <c r="L27" s="50">
        <f>+(VLOOKUP($A27,'Valores Cuota Diarios'!$B:$Q,'Gráficos (2)'!L$25,0)/VLOOKUP($A28,'Valores Cuota Diarios'!$B:$Q,'Gráficos (2)'!L$25,0))-1</f>
        <v>0.14955730968080405</v>
      </c>
      <c r="M27" s="36">
        <f>+(VLOOKUP($A27,'Valores Cuota Diarios'!$B:$Q,'Gráficos (2)'!M$25,0)/VLOOKUP($A28,'Valores Cuota Diarios'!$B:$Q,'Gráficos (2)'!M$25,0))-1</f>
        <v>0.14502615015026499</v>
      </c>
      <c r="N27" s="28"/>
      <c r="O27" s="28"/>
      <c r="P27" s="43">
        <f>+$A$27</f>
        <v>46112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46112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4.6525737193894079E-2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0.15285617954949782</v>
      </c>
      <c r="D34" s="30">
        <f>+(VLOOKUP($A27,'Valores Cuota Diarios'!$B:$Q,'Gráficos (2)'!D$25,0)/VLOOKUP(43248,'Valores Cuota Diarios'!$B:$Q,'Gráficos (2)'!D$25,0))-1</f>
        <v>0.14120477475648596</v>
      </c>
      <c r="E34" s="51">
        <f>+(VLOOKUP($A27,'Valores Cuota Diarios'!$B:$Q,'Gráficos (2)'!E$25,0)/VLOOKUP(43248,'Valores Cuota Diarios'!$B:$Q,'Gráficos (2)'!E$25,0))-1</f>
        <v>0.12630793655588346</v>
      </c>
      <c r="F34" s="30">
        <f>+(VLOOKUP($A27,'Valores Cuota Diarios'!$B:$Q,'Gráficos (2)'!F$25,0)/VLOOKUP(43993,'Valores Cuota Diarios'!$B:$Q,'Gráficos (2)'!F$25,0))-1</f>
        <v>8.7066974928618812E-2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0.76827002276330303</v>
      </c>
      <c r="K34" s="30">
        <f>+(VLOOKUP($A27,'Valores Cuota Diarios'!$B:$Q,'Gráficos (2)'!K$25,0)/VLOOKUP(43248,'Valores Cuota Diarios'!$B:$Q,'Gráficos (2)'!K$25,0))-1</f>
        <v>0.72979433255545856</v>
      </c>
      <c r="L34" s="51">
        <f>+(VLOOKUP($A27,'Valores Cuota Diarios'!$B:$Q,'Gráficos (2)'!L$25,0)/VLOOKUP(43248,'Valores Cuota Diarios'!$B:$Q,'Gráficos (2)'!L$25,0))-1</f>
        <v>0.67082854401727521</v>
      </c>
      <c r="M34" s="30">
        <f>+(VLOOKUP($A27,'Valores Cuota Diarios'!$B:$Q,'Gráficos (2)'!M$25,0)/VLOOKUP(43993,'Valores Cuota Diarios'!$B:$Q,'Gráficos (2)'!M$25,0))-1</f>
        <v>0.73232075736774083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0.15575491424467192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Marzo 2026</v>
      </c>
    </row>
    <row r="37" spans="1:26" ht="14.45" customHeight="1" x14ac:dyDescent="0.25">
      <c r="B37" s="67" t="s">
        <v>28</v>
      </c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topLeftCell="B14" zoomScale="70" zoomScaleNormal="70" workbookViewId="0">
      <selection activeCell="B38" sqref="B38:Y46"/>
    </sheetView>
  </sheetViews>
  <sheetFormatPr baseColWidth="10" defaultRowHeight="15" x14ac:dyDescent="0.25"/>
  <cols>
    <col min="1" max="1" width="6.8554687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8" t="s">
        <v>5</v>
      </c>
      <c r="C22" s="68"/>
      <c r="D22" s="68"/>
      <c r="E22" s="68"/>
      <c r="F22" s="68"/>
      <c r="I22" s="68" t="s">
        <v>5</v>
      </c>
      <c r="J22" s="68"/>
      <c r="K22" s="68"/>
      <c r="L22" s="68"/>
      <c r="M22" s="68"/>
      <c r="P22" s="68" t="s">
        <v>5</v>
      </c>
      <c r="Q22" s="68"/>
      <c r="R22" s="68"/>
      <c r="S22" s="68"/>
      <c r="T22" s="68"/>
      <c r="W22" s="68" t="s">
        <v>5</v>
      </c>
      <c r="X22" s="68"/>
      <c r="Y22" s="68"/>
      <c r="Z22" s="68"/>
      <c r="AC22" s="68" t="s">
        <v>5</v>
      </c>
      <c r="AD22" s="68"/>
      <c r="AE22" s="68"/>
      <c r="AF22" s="68"/>
      <c r="AG22" s="68"/>
      <c r="AJ22" s="68" t="s">
        <v>5</v>
      </c>
      <c r="AK22" s="68"/>
      <c r="AL22" s="68"/>
    </row>
    <row r="23" spans="1:38" ht="18" customHeight="1" x14ac:dyDescent="0.3">
      <c r="B23" s="69" t="s">
        <v>9</v>
      </c>
      <c r="C23" s="69"/>
      <c r="D23" s="69"/>
      <c r="E23" s="70"/>
      <c r="F23" s="72" t="s">
        <v>29</v>
      </c>
      <c r="G23" s="24"/>
      <c r="H23" s="24"/>
      <c r="I23" s="69" t="s">
        <v>11</v>
      </c>
      <c r="J23" s="69"/>
      <c r="K23" s="69"/>
      <c r="L23" s="70"/>
      <c r="M23" s="72" t="s">
        <v>30</v>
      </c>
      <c r="N23" s="24"/>
      <c r="O23" s="24"/>
      <c r="P23" s="69" t="s">
        <v>12</v>
      </c>
      <c r="Q23" s="69"/>
      <c r="R23" s="69"/>
      <c r="S23" s="70"/>
      <c r="T23" s="72" t="s">
        <v>31</v>
      </c>
      <c r="U23" s="24"/>
      <c r="V23" s="24"/>
      <c r="W23" s="66" t="s">
        <v>34</v>
      </c>
      <c r="X23" s="66"/>
      <c r="Y23" s="66"/>
      <c r="Z23" s="66"/>
      <c r="AA23" s="24"/>
      <c r="AB23" s="24"/>
      <c r="AC23" s="69" t="s">
        <v>12</v>
      </c>
      <c r="AD23" s="69"/>
      <c r="AE23" s="69"/>
      <c r="AF23" s="70"/>
      <c r="AG23" s="72" t="s">
        <v>31</v>
      </c>
      <c r="AH23" s="24"/>
      <c r="AI23" s="24"/>
      <c r="AJ23" s="66" t="s">
        <v>26</v>
      </c>
      <c r="AK23" s="66"/>
      <c r="AL23" s="66"/>
    </row>
    <row r="24" spans="1:38" ht="28.15" customHeight="1" x14ac:dyDescent="0.3">
      <c r="B24" s="66"/>
      <c r="C24" s="66"/>
      <c r="D24" s="66"/>
      <c r="E24" s="71"/>
      <c r="F24" s="72"/>
      <c r="G24" s="24"/>
      <c r="H24" s="24"/>
      <c r="I24" s="66"/>
      <c r="J24" s="66"/>
      <c r="K24" s="66"/>
      <c r="L24" s="71"/>
      <c r="M24" s="72"/>
      <c r="N24" s="24"/>
      <c r="O24" s="24"/>
      <c r="P24" s="66"/>
      <c r="Q24" s="66"/>
      <c r="R24" s="66"/>
      <c r="S24" s="71"/>
      <c r="T24" s="72"/>
      <c r="U24" s="24"/>
      <c r="V24" s="24"/>
      <c r="W24" s="66"/>
      <c r="X24" s="66"/>
      <c r="Y24" s="66"/>
      <c r="Z24" s="66"/>
      <c r="AA24" s="24"/>
      <c r="AB24" s="24"/>
      <c r="AC24" s="66"/>
      <c r="AD24" s="66"/>
      <c r="AE24" s="66"/>
      <c r="AF24" s="71"/>
      <c r="AG24" s="72"/>
      <c r="AH24" s="24"/>
      <c r="AI24" s="24"/>
      <c r="AJ24" s="66"/>
      <c r="AK24" s="66"/>
      <c r="AL24" s="66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22" customFormat="1" ht="25.15" customHeight="1" x14ac:dyDescent="0.25">
      <c r="A27" s="54">
        <f>+EOMONTH(MAX('Valores Cuota Diarios'!B:B),-1)</f>
        <v>46112</v>
      </c>
      <c r="B27" s="29" t="str">
        <f>+TEXT($A$27,"yyyy")</f>
        <v>2026</v>
      </c>
      <c r="C27" s="30">
        <f>+(VLOOKUP($A27,'Valores Cuota Diarios'!$B:$Q,Gráficos!C$25,0)/VLOOKUP($A28,'Valores Cuota Diarios'!$B:$Q,Gráficos!C$25,0))-1</f>
        <v>5.4825481326348235E-3</v>
      </c>
      <c r="D27" s="30">
        <f>+(VLOOKUP($A27,'Valores Cuota Diarios'!$B:$Q,Gráficos!D$25,0)/VLOOKUP($A28,'Valores Cuota Diarios'!$B:$Q,Gráficos!D$25,0))-1</f>
        <v>5.33424589790088E-3</v>
      </c>
      <c r="E27" s="65">
        <f>+(VLOOKUP($A27,'Valores Cuota Diarios'!$B:$Q,Gráficos!E$25,0)/VLOOKUP($A28,'Valores Cuota Diarios'!$B:$Q,Gráficos!E$25,0))-1</f>
        <v>5.1859652937935596E-3</v>
      </c>
      <c r="F27" s="30">
        <f>(VLOOKUP($A27,'Valores Cuota Diarios'!$B:$Q,Gráficos!F$25,0)/VLOOKUP($A28,'Valores Cuota Diarios'!$B:$Q,Gráficos!F$25,0))-1</f>
        <v>4.5786520306978495E-3</v>
      </c>
      <c r="G27" s="28"/>
      <c r="H27" s="28"/>
      <c r="I27" s="29" t="str">
        <f>+TEXT($A$27,"yyyy")</f>
        <v>2026</v>
      </c>
      <c r="J27" s="30">
        <f>(VLOOKUP($A27,'Valores Cuota Diarios'!$B:$Q,Gráficos!J$25,0)/VLOOKUP($A28,'Valores Cuota Diarios'!$B:$Q,Gráficos!J$25,0))-1</f>
        <v>-1.7139381952386845E-3</v>
      </c>
      <c r="K27" s="30">
        <f>(VLOOKUP($A27,'Valores Cuota Diarios'!$B:$Q,Gráficos!K$25,0)/VLOOKUP($A28,'Valores Cuota Diarios'!$B:$Q,Gráficos!K$25,0))-1</f>
        <v>-2.3027744787390558E-3</v>
      </c>
      <c r="L27" s="65">
        <f>(VLOOKUP($A27,'Valores Cuota Diarios'!$B:$Q,Gráficos!L$25,0)/VLOOKUP($A28,'Valores Cuota Diarios'!$B:$Q,Gráficos!L$25,0))-1</f>
        <v>-2.8912672956787899E-3</v>
      </c>
      <c r="M27" s="30">
        <f>(VLOOKUP($A27,'Valores Cuota Diarios'!$B:$Q,Gráficos!M$25,0)/VLOOKUP($A28,'Valores Cuota Diarios'!$B:$Q,Gráficos!M$25,0))-1</f>
        <v>-3.5360413365634891E-3</v>
      </c>
      <c r="N27" s="28"/>
      <c r="O27" s="28"/>
      <c r="P27" s="64">
        <f>+$A$27</f>
        <v>46112</v>
      </c>
      <c r="Q27" s="39">
        <f>-(1)</f>
        <v>-1</v>
      </c>
      <c r="R27" s="30">
        <f>+(VLOOKUP($A27,'Valores Cuota Diarios'!$B:$Q,Gráficos!R$25,0)/VLOOKUP($A29,'Valores Cuota Diarios'!$B:$Q,Gráficos!R$25,0))-1</f>
        <v>-1</v>
      </c>
      <c r="S27" s="51">
        <f>+(VLOOKUP($A27,'Valores Cuota Diarios'!$B:$Q,Gráficos!S$25,0)/VLOOKUP($A29,'Valores Cuota Diarios'!$B:$Q,Gráficos!S$25,0))-1</f>
        <v>-1</v>
      </c>
      <c r="T27" s="30">
        <f>+(VLOOKUP($A27,'Valores Cuota Diarios'!$B:$Q,Gráficos!T$25,0)/VLOOKUP($A29,'Valores Cuota Diarios'!$B:$Q,Gráficos!T$25,0))-1</f>
        <v>-1</v>
      </c>
      <c r="U27" s="28"/>
      <c r="V27" s="28"/>
      <c r="W27" s="29" t="str">
        <f>+TEXT($A$27,"yyyy")</f>
        <v>2026</v>
      </c>
      <c r="X27" s="31" t="s">
        <v>15</v>
      </c>
      <c r="Y27" s="31">
        <f>(VLOOKUP($A27,'Valores Cuota Diarios'!$B:$T,Gráficos!Y$25,0)/VLOOKUP($A$28,'Valores Cuota Diarios'!$B:$T,Gráficos!Y$25,0))-1</f>
        <v>-4.6565698501785602E-2</v>
      </c>
      <c r="Z27" s="31">
        <f>(VLOOKUP($A27,'Valores Cuota Diarios'!$B:$T,Gráficos!Z$25,0)/VLOOKUP($A$28,'Valores Cuota Diarios'!$B:$T,Gráficos!Z$25,0))-1</f>
        <v>-4.7128082783814196E-2</v>
      </c>
      <c r="AA27" s="28"/>
      <c r="AB27" s="28"/>
      <c r="AC27" s="64">
        <f>+$A$27</f>
        <v>46112</v>
      </c>
      <c r="AD27" s="39">
        <f>-(1)</f>
        <v>-1</v>
      </c>
      <c r="AE27" s="30">
        <f>+(VLOOKUP($A27,'Valores Cuota Diarios'!$B:$Q,Gráficos!AE$25,0)/VLOOKUP($A29,'Valores Cuota Diarios'!$B:$Q,Gráficos!AE$25,0))-1</f>
        <v>-1</v>
      </c>
      <c r="AF27" s="51">
        <f>+(VLOOKUP($A27,'Valores Cuota Diarios'!$B:$Q,Gráficos!AF$25,0)/VLOOKUP($A29,'Valores Cuota Diarios'!$B:$Q,Gráficos!AF$25,0))-1</f>
        <v>-1</v>
      </c>
      <c r="AG27" s="30">
        <f>+(VLOOKUP($A27,'Valores Cuota Diarios'!$B:$Q,Gráficos!AG$25,0)/VLOOKUP($A29,'Valores Cuota Diarios'!$B:$Q,Gráficos!AG$25,0))-1</f>
        <v>-1</v>
      </c>
      <c r="AH27" s="28"/>
      <c r="AI27" s="28"/>
      <c r="AJ27" s="29" t="str">
        <f>+TEXT($A$27,"yyyy")</f>
        <v>2026</v>
      </c>
      <c r="AK27" s="31">
        <f>(VLOOKUP($A27,'Valores Cuota Diarios'!$B:$Q,Gráficos!AK$25,0)/VLOOKUP($A28,'Valores Cuota Diarios'!$B:$Q,Gráficos!AK$25,0))-1</f>
        <v>8.1429438187912151E-3</v>
      </c>
      <c r="AL27" s="30">
        <f>(VLOOKUP($A27,'Valores Cuota Diarios'!$B:$Q,Gráficos!AL$25,0)/VLOOKUP($A28,'Valores Cuota Diarios'!$B:$Q,Gráficos!AL$25,0))-1</f>
        <v>7.9942518732067924E-3</v>
      </c>
    </row>
    <row r="28" spans="1:38" s="22" customFormat="1" ht="25.15" customHeight="1" x14ac:dyDescent="0.25">
      <c r="A28" s="54">
        <v>46022</v>
      </c>
      <c r="B28" s="35" t="s">
        <v>37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37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37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37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0.15285617954949782</v>
      </c>
      <c r="D35" s="30">
        <f>+(VLOOKUP($A27,'Valores Cuota Diarios'!$B:$Q,Gráficos!D$25,0)/VLOOKUP(43249,'Valores Cuota Diarios'!$B:$Q,Gráficos!D$25,0))-1</f>
        <v>0.14120477475648596</v>
      </c>
      <c r="E35" s="51">
        <f>+(VLOOKUP($A27,'Valores Cuota Diarios'!$B:$Q,Gráficos!E$25,0)/VLOOKUP(43249,'Valores Cuota Diarios'!$B:$Q,Gráficos!E$25,0))-1</f>
        <v>0.12630793655588346</v>
      </c>
      <c r="F35" s="30">
        <f>+(VLOOKUP($A27,'Valores Cuota Diarios'!$B:$Q,Gráficos!F$25,0)/VLOOKUP(43993,'Valores Cuota Diarios'!$B:$Q,Gráficos!F$25,0))-1</f>
        <v>8.7066974928618812E-2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0.76827002276330303</v>
      </c>
      <c r="K35" s="30">
        <f>+(VLOOKUP($A27,'Valores Cuota Diarios'!$B:$Q,Gráficos!K$25,0)/VLOOKUP(43249,'Valores Cuota Diarios'!$B:$Q,Gráficos!K$25,0))-1</f>
        <v>0.72979433255545856</v>
      </c>
      <c r="L35" s="51">
        <f>+(VLOOKUP($A27,'Valores Cuota Diarios'!$B:$Q,Gráficos!L$25,0)/VLOOKUP(43249,'Valores Cuota Diarios'!$B:$Q,Gráficos!L$25,0))-1</f>
        <v>0.67082854401727521</v>
      </c>
      <c r="M35" s="30">
        <f>+(VLOOKUP($A27,'Valores Cuota Diarios'!$B:$Q,Gráficos!M$25,0)/VLOOKUP(43993,'Valores Cuota Diarios'!$B:$Q,Gráficos!M$25,0))-1</f>
        <v>0.73232075736774083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-3.9322694049559348E-2</v>
      </c>
      <c r="Z35" s="30">
        <f>+(VLOOKUP($A27,'Valores Cuota Diarios'!$B:$T,Gráficos!Z$25,0)/VLOOKUP(45798,'Valores Cuota Diarios'!$B:$T,Gráficos!Z$25,0))-1</f>
        <v>6.1000751396252939E-2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0.1557118341658934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Marzo 2026</v>
      </c>
    </row>
    <row r="38" spans="1:38" ht="14.45" customHeight="1" x14ac:dyDescent="0.25">
      <c r="B38" s="67" t="s">
        <v>41</v>
      </c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AC22:AG22"/>
    <mergeCell ref="AJ22:AL22"/>
    <mergeCell ref="AC23:AF24"/>
    <mergeCell ref="AG23:AG24"/>
    <mergeCell ref="AJ23:AL24"/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844"/>
  <sheetViews>
    <sheetView showGridLines="0" zoomScale="115" zoomScaleNormal="115" workbookViewId="0">
      <pane xSplit="2" ySplit="2" topLeftCell="C2833" activePane="bottomRight" state="frozen"/>
      <selection pane="topRight" activeCell="C1" sqref="C1"/>
      <selection pane="bottomLeft" activeCell="A3" sqref="A3"/>
      <selection pane="bottomRight" activeCell="B2843" sqref="B2843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73" t="s">
        <v>16</v>
      </c>
      <c r="D1" s="73"/>
      <c r="E1" s="73"/>
      <c r="F1" s="74" t="s">
        <v>17</v>
      </c>
      <c r="G1" s="75"/>
      <c r="H1" s="76"/>
      <c r="I1" s="73" t="s">
        <v>18</v>
      </c>
      <c r="J1" s="73"/>
      <c r="K1" s="73"/>
      <c r="L1" s="77" t="s">
        <v>19</v>
      </c>
      <c r="M1" s="73"/>
      <c r="O1" s="18" t="s">
        <v>22</v>
      </c>
      <c r="P1" s="19" t="s">
        <v>20</v>
      </c>
      <c r="Q1" s="18" t="s">
        <v>21</v>
      </c>
      <c r="S1" s="77" t="s">
        <v>35</v>
      </c>
      <c r="T1" s="73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62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62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  <row r="2720" spans="2:20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</row>
    <row r="2721" spans="2:20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</row>
    <row r="2722" spans="2:20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</row>
    <row r="2723" spans="2:20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</row>
    <row r="2724" spans="2:20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</row>
    <row r="2725" spans="2:20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</row>
    <row r="2726" spans="2:20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</row>
    <row r="2727" spans="2:20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</row>
    <row r="2728" spans="2:20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</row>
    <row r="2729" spans="2:20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</row>
    <row r="2730" spans="2:20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</row>
    <row r="2731" spans="2:20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</row>
    <row r="2732" spans="2:20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</row>
    <row r="2733" spans="2:20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</row>
    <row r="2734" spans="2:20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</row>
    <row r="2735" spans="2:20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</row>
    <row r="2736" spans="2:20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</row>
    <row r="2737" spans="2:20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</row>
    <row r="2738" spans="2:20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</row>
    <row r="2739" spans="2:20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</row>
    <row r="2740" spans="2:20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</row>
    <row r="2741" spans="2:20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</row>
    <row r="2742" spans="2:20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</row>
    <row r="2743" spans="2:20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</row>
    <row r="2744" spans="2:20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</row>
    <row r="2745" spans="2:20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</row>
    <row r="2746" spans="2:20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</row>
    <row r="2747" spans="2:20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</row>
    <row r="2748" spans="2:20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</row>
    <row r="2749" spans="2:20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</row>
    <row r="2750" spans="2:20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</row>
    <row r="2751" spans="2:20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</row>
    <row r="2752" spans="2:20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</row>
    <row r="2753" spans="2:20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</row>
    <row r="2754" spans="2:20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</row>
    <row r="2755" spans="2:20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</row>
    <row r="2756" spans="2:20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</row>
    <row r="2757" spans="2:20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</row>
    <row r="2758" spans="2:20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</row>
    <row r="2759" spans="2:20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</row>
    <row r="2760" spans="2:20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</row>
    <row r="2761" spans="2:20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</row>
    <row r="2762" spans="2:20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</row>
    <row r="2763" spans="2:20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</row>
    <row r="2764" spans="2:20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</row>
    <row r="2765" spans="2:20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</row>
    <row r="2766" spans="2:20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</row>
    <row r="2767" spans="2:20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</row>
    <row r="2768" spans="2:20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</row>
    <row r="2769" spans="2:20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</row>
    <row r="2770" spans="2:20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</row>
    <row r="2771" spans="2:20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</row>
    <row r="2772" spans="2:20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</row>
    <row r="2773" spans="2:20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</row>
    <row r="2774" spans="2:20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</row>
    <row r="2775" spans="2:20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</row>
    <row r="2776" spans="2:20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</row>
    <row r="2777" spans="2:20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</row>
    <row r="2778" spans="2:20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</row>
    <row r="2779" spans="2:20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</row>
    <row r="2780" spans="2:20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</row>
    <row r="2781" spans="2:20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</row>
    <row r="2782" spans="2:20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</row>
    <row r="2783" spans="2:20" x14ac:dyDescent="0.25">
      <c r="B2783" s="9">
        <f>+B2782+1</f>
        <v>46057</v>
      </c>
      <c r="C2783" s="15">
        <v>116.05629030879675</v>
      </c>
      <c r="D2783" s="15">
        <v>114.90322648852963</v>
      </c>
      <c r="E2783" s="15">
        <v>113.44485012856038</v>
      </c>
      <c r="F2783" s="16">
        <v>187.59516151036431</v>
      </c>
      <c r="G2783" s="16">
        <v>183.60897788456796</v>
      </c>
      <c r="H2783" s="16">
        <v>177.46298074722813</v>
      </c>
      <c r="I2783" s="15"/>
      <c r="J2783" s="15"/>
      <c r="K2783" s="15"/>
      <c r="L2783" s="60">
        <v>102.21594181106853</v>
      </c>
      <c r="M2783" s="60">
        <v>115.1338772975087</v>
      </c>
      <c r="O2783" s="15"/>
      <c r="P2783" s="21">
        <v>109.49526451033546</v>
      </c>
      <c r="Q2783" s="15">
        <v>183.98813647749282</v>
      </c>
      <c r="S2783" s="60">
        <v>100.1372392258303</v>
      </c>
      <c r="T2783" s="60">
        <v>110.64331283504232</v>
      </c>
    </row>
    <row r="2784" spans="2:20" x14ac:dyDescent="0.25">
      <c r="B2784" s="9">
        <f t="shared" ref="B2784:B2794" si="13">+B2783+1</f>
        <v>46058</v>
      </c>
      <c r="C2784" s="15">
        <v>116.2240478427545</v>
      </c>
      <c r="D2784" s="15">
        <v>115.06912869556454</v>
      </c>
      <c r="E2784" s="15">
        <v>113.60846047150483</v>
      </c>
      <c r="F2784" s="16">
        <v>183.79872447989146</v>
      </c>
      <c r="G2784" s="16">
        <v>179.89203148057621</v>
      </c>
      <c r="H2784" s="16">
        <v>173.86931291750449</v>
      </c>
      <c r="I2784" s="15"/>
      <c r="J2784" s="15"/>
      <c r="K2784" s="15"/>
      <c r="L2784" s="60">
        <v>102.22655033463151</v>
      </c>
      <c r="M2784" s="60">
        <v>115.14563780093873</v>
      </c>
      <c r="O2784" s="15"/>
      <c r="P2784" s="21">
        <v>109.65110502807967</v>
      </c>
      <c r="Q2784" s="15">
        <v>180.259566118533</v>
      </c>
      <c r="S2784" s="60">
        <v>99.040422706220269</v>
      </c>
      <c r="T2784" s="60">
        <v>109.43070447978829</v>
      </c>
    </row>
    <row r="2785" spans="2:20" x14ac:dyDescent="0.25">
      <c r="B2785" s="9">
        <f t="shared" si="13"/>
        <v>46059</v>
      </c>
      <c r="C2785" s="15">
        <v>116.25240202666731</v>
      </c>
      <c r="D2785" s="15">
        <v>115.09701248667173</v>
      </c>
      <c r="E2785" s="15">
        <v>113.63580406788216</v>
      </c>
      <c r="F2785" s="16">
        <v>188.89494460228369</v>
      </c>
      <c r="G2785" s="16">
        <v>184.87871799673707</v>
      </c>
      <c r="H2785" s="16">
        <v>178.6878755646446</v>
      </c>
      <c r="I2785" s="15"/>
      <c r="J2785" s="15"/>
      <c r="K2785" s="15"/>
      <c r="L2785" s="60">
        <v>102.23395625521196</v>
      </c>
      <c r="M2785" s="60">
        <v>115.15379093299813</v>
      </c>
      <c r="O2785" s="15"/>
      <c r="P2785" s="21">
        <v>109.67648001294843</v>
      </c>
      <c r="Q2785" s="15">
        <v>185.25572418387728</v>
      </c>
      <c r="S2785" s="60">
        <v>100.90731256358396</v>
      </c>
      <c r="T2785" s="60">
        <v>111.49271789871872</v>
      </c>
    </row>
    <row r="2786" spans="2:20" x14ac:dyDescent="0.25">
      <c r="B2786" s="9">
        <f t="shared" si="13"/>
        <v>46060</v>
      </c>
      <c r="C2786" s="15">
        <v>116.25408168079548</v>
      </c>
      <c r="D2786" s="15">
        <v>115.0984868078348</v>
      </c>
      <c r="E2786" s="15">
        <v>113.63707342723227</v>
      </c>
      <c r="F2786" s="16">
        <v>188.88837322495527</v>
      </c>
      <c r="G2786" s="16">
        <v>184.87107435775604</v>
      </c>
      <c r="H2786" s="16">
        <v>178.6793164843574</v>
      </c>
      <c r="I2786" s="15"/>
      <c r="J2786" s="15"/>
      <c r="K2786" s="15"/>
      <c r="L2786" s="60">
        <v>102.24335256477633</v>
      </c>
      <c r="M2786" s="60">
        <v>115.16418595910059</v>
      </c>
      <c r="O2786" s="15"/>
      <c r="P2786" s="21">
        <v>109.67695906264686</v>
      </c>
      <c r="Q2786" s="15">
        <v>185.2454094360009</v>
      </c>
      <c r="S2786" s="60">
        <v>100.90301191138096</v>
      </c>
      <c r="T2786" s="60">
        <v>111.48723520406772</v>
      </c>
    </row>
    <row r="2787" spans="2:20" x14ac:dyDescent="0.25">
      <c r="B2787" s="9">
        <f t="shared" si="13"/>
        <v>46061</v>
      </c>
      <c r="C2787" s="15">
        <v>116.25575678833773</v>
      </c>
      <c r="D2787" s="15">
        <v>115.09995662247175</v>
      </c>
      <c r="E2787" s="15">
        <v>113.63833833281717</v>
      </c>
      <c r="F2787" s="16">
        <v>188.88180205375787</v>
      </c>
      <c r="G2787" s="16">
        <v>184.86343101279488</v>
      </c>
      <c r="H2787" s="16">
        <v>178.67075779278443</v>
      </c>
      <c r="I2787" s="15"/>
      <c r="J2787" s="15"/>
      <c r="K2787" s="15"/>
      <c r="L2787" s="60">
        <v>102.25248564274712</v>
      </c>
      <c r="M2787" s="60">
        <v>115.1742844542589</v>
      </c>
      <c r="O2787" s="15"/>
      <c r="P2787" s="21">
        <v>109.67743350609818</v>
      </c>
      <c r="Q2787" s="15">
        <v>185.23509513929886</v>
      </c>
      <c r="S2787" s="60">
        <v>100.89871119965446</v>
      </c>
      <c r="T2787" s="60">
        <v>111.48175251074517</v>
      </c>
    </row>
    <row r="2788" spans="2:20" x14ac:dyDescent="0.25">
      <c r="B2788" s="9">
        <f t="shared" si="13"/>
        <v>46062</v>
      </c>
      <c r="C2788" s="15">
        <v>116.34675365937409</v>
      </c>
      <c r="D2788" s="15">
        <v>115.18986002475881</v>
      </c>
      <c r="E2788" s="15">
        <v>113.72691368807953</v>
      </c>
      <c r="F2788" s="16">
        <v>191.7722182564178</v>
      </c>
      <c r="G2788" s="16">
        <v>187.69112450925414</v>
      </c>
      <c r="H2788" s="16">
        <v>181.40253815844531</v>
      </c>
      <c r="I2788" s="15"/>
      <c r="J2788" s="15"/>
      <c r="K2788" s="15"/>
      <c r="L2788" s="60">
        <v>102.26231653077986</v>
      </c>
      <c r="M2788" s="60">
        <v>115.18516890807682</v>
      </c>
      <c r="O2788" s="15"/>
      <c r="P2788" s="21">
        <v>109.7612706580087</v>
      </c>
      <c r="Q2788" s="15">
        <v>188.06697393204084</v>
      </c>
      <c r="S2788" s="60">
        <v>101.73235801075357</v>
      </c>
      <c r="T2788" s="60">
        <v>112.4021017889004</v>
      </c>
    </row>
    <row r="2789" spans="2:20" x14ac:dyDescent="0.25">
      <c r="B2789" s="9">
        <f t="shared" si="13"/>
        <v>46063</v>
      </c>
      <c r="C2789" s="15">
        <v>116.42981130986374</v>
      </c>
      <c r="D2789" s="15">
        <v>115.27190286799872</v>
      </c>
      <c r="E2789" s="15">
        <v>113.80772803786564</v>
      </c>
      <c r="F2789" s="16">
        <v>190.57164745316109</v>
      </c>
      <c r="G2789" s="16">
        <v>186.51488022870981</v>
      </c>
      <c r="H2789" s="16">
        <v>180.26452212427023</v>
      </c>
      <c r="I2789" s="15"/>
      <c r="J2789" s="15"/>
      <c r="K2789" s="15"/>
      <c r="L2789" s="60">
        <v>102.27250924828657</v>
      </c>
      <c r="M2789" s="60">
        <v>115.19646087897546</v>
      </c>
      <c r="O2789" s="15"/>
      <c r="P2789" s="21">
        <v>109.83769981302018</v>
      </c>
      <c r="Q2789" s="15">
        <v>186.88519582544455</v>
      </c>
      <c r="S2789" s="60">
        <v>101.54494677042003</v>
      </c>
      <c r="T2789" s="60">
        <v>112.19429922835877</v>
      </c>
    </row>
    <row r="2790" spans="2:20" x14ac:dyDescent="0.25">
      <c r="B2790" s="9">
        <f t="shared" si="13"/>
        <v>46064</v>
      </c>
      <c r="C2790" s="15">
        <v>116.49013826897917</v>
      </c>
      <c r="D2790" s="15">
        <v>115.33144084696532</v>
      </c>
      <c r="E2790" s="15">
        <v>113.86632314964115</v>
      </c>
      <c r="F2790" s="16">
        <v>191.46400079010897</v>
      </c>
      <c r="G2790" s="16">
        <v>187.38700924484792</v>
      </c>
      <c r="H2790" s="16">
        <v>181.10623764747788</v>
      </c>
      <c r="I2790" s="15"/>
      <c r="J2790" s="15"/>
      <c r="K2790" s="15"/>
      <c r="L2790" s="60">
        <v>102.27403985801972</v>
      </c>
      <c r="M2790" s="60">
        <v>115.1979961092966</v>
      </c>
      <c r="O2790" s="15"/>
      <c r="P2790" s="21">
        <v>109.89291144232598</v>
      </c>
      <c r="Q2790" s="15">
        <v>187.75591632911352</v>
      </c>
      <c r="S2790" s="60">
        <v>101.69819217901858</v>
      </c>
      <c r="T2790" s="60">
        <v>112.36287935194223</v>
      </c>
    </row>
    <row r="2791" spans="2:20" x14ac:dyDescent="0.25">
      <c r="B2791" s="9">
        <f t="shared" si="13"/>
        <v>46065</v>
      </c>
      <c r="C2791" s="15">
        <v>116.59794334194287</v>
      </c>
      <c r="D2791" s="15">
        <v>115.43798441469477</v>
      </c>
      <c r="E2791" s="15">
        <v>113.97132644431728</v>
      </c>
      <c r="F2791" s="16">
        <v>187.57576014145667</v>
      </c>
      <c r="G2791" s="16">
        <v>183.5803604030198</v>
      </c>
      <c r="H2791" s="16">
        <v>177.42601553767682</v>
      </c>
      <c r="I2791" s="15"/>
      <c r="J2791" s="15"/>
      <c r="K2791" s="15"/>
      <c r="L2791" s="60">
        <v>102.2872004872514</v>
      </c>
      <c r="M2791" s="60">
        <v>115.21263097077301</v>
      </c>
      <c r="O2791" s="15"/>
      <c r="P2791" s="21">
        <v>109.99243516873652</v>
      </c>
      <c r="Q2791" s="15">
        <v>183.94105868643501</v>
      </c>
      <c r="S2791" s="60">
        <v>100.43943020779055</v>
      </c>
      <c r="T2791" s="60">
        <v>110.97138847901185</v>
      </c>
    </row>
    <row r="2792" spans="2:20" x14ac:dyDescent="0.25">
      <c r="B2792" s="9">
        <f t="shared" si="13"/>
        <v>46066</v>
      </c>
      <c r="C2792" s="15">
        <v>116.69404094705075</v>
      </c>
      <c r="D2792" s="15">
        <v>115.53293665418546</v>
      </c>
      <c r="E2792" s="15">
        <v>114.06488535468739</v>
      </c>
      <c r="F2792" s="16">
        <v>188.71833183695108</v>
      </c>
      <c r="G2792" s="16">
        <v>184.69738426023619</v>
      </c>
      <c r="H2792" s="16">
        <v>178.50442205683314</v>
      </c>
      <c r="I2792" s="15"/>
      <c r="J2792" s="15"/>
      <c r="K2792" s="15"/>
      <c r="L2792" s="60">
        <v>102.29897212556402</v>
      </c>
      <c r="M2792" s="60">
        <v>115.2257012770211</v>
      </c>
      <c r="O2792" s="15"/>
      <c r="P2792" s="21">
        <v>110.08188272961517</v>
      </c>
      <c r="Q2792" s="15">
        <v>185.05725021409077</v>
      </c>
      <c r="S2792" s="60">
        <v>100.64386586741816</v>
      </c>
      <c r="T2792" s="60">
        <v>111.19653202838856</v>
      </c>
    </row>
    <row r="2793" spans="2:20" x14ac:dyDescent="0.25">
      <c r="B2793" s="9">
        <f t="shared" si="13"/>
        <v>46067</v>
      </c>
      <c r="C2793" s="15">
        <v>116.69575126919801</v>
      </c>
      <c r="D2793" s="15">
        <v>115.53444060464084</v>
      </c>
      <c r="E2793" s="15">
        <v>114.06618324685115</v>
      </c>
      <c r="F2793" s="16">
        <v>188.71176529914143</v>
      </c>
      <c r="G2793" s="16">
        <v>184.68974684155512</v>
      </c>
      <c r="H2793" s="16">
        <v>178.49587052994184</v>
      </c>
      <c r="I2793" s="15"/>
      <c r="J2793" s="15"/>
      <c r="K2793" s="15"/>
      <c r="L2793" s="60">
        <v>102.30898132816351</v>
      </c>
      <c r="M2793" s="60">
        <v>115.23678640230098</v>
      </c>
      <c r="O2793" s="15"/>
      <c r="P2793" s="21">
        <v>110.08240208397574</v>
      </c>
      <c r="Q2793" s="15">
        <v>185.04694826738768</v>
      </c>
      <c r="S2793" s="60">
        <v>100.63957704632742</v>
      </c>
      <c r="T2793" s="60">
        <v>111.19106456507167</v>
      </c>
    </row>
    <row r="2794" spans="2:20" x14ac:dyDescent="0.25">
      <c r="B2794" s="9">
        <f t="shared" si="13"/>
        <v>46068</v>
      </c>
      <c r="C2794" s="15">
        <v>116.69745457291108</v>
      </c>
      <c r="D2794" s="15">
        <v>115.53593760127801</v>
      </c>
      <c r="E2794" s="15">
        <v>114.0674742690191</v>
      </c>
      <c r="F2794" s="16">
        <v>188.70519906875126</v>
      </c>
      <c r="G2794" s="16">
        <v>184.68210981593998</v>
      </c>
      <c r="H2794" s="16">
        <v>178.48731948738433</v>
      </c>
      <c r="I2794" s="15"/>
      <c r="J2794" s="15"/>
      <c r="K2794" s="15"/>
      <c r="L2794" s="60">
        <v>102.31781715389096</v>
      </c>
      <c r="M2794" s="60">
        <v>115.24654984784492</v>
      </c>
      <c r="O2794" s="15"/>
      <c r="P2794" s="21">
        <v>110.08291452896565</v>
      </c>
      <c r="Q2794" s="15">
        <v>185.03664677630115</v>
      </c>
      <c r="S2794" s="60">
        <v>100.63528839991021</v>
      </c>
      <c r="T2794" s="60">
        <v>111.18559736164886</v>
      </c>
    </row>
    <row r="2795" spans="2:20" x14ac:dyDescent="0.25">
      <c r="B2795" s="9">
        <f t="shared" ref="B2795:B2807" si="14">+B2794+1</f>
        <v>46069</v>
      </c>
      <c r="C2795" s="15">
        <v>116.89919651951728</v>
      </c>
      <c r="D2795" s="15">
        <v>115.73548187975466</v>
      </c>
      <c r="E2795" s="15">
        <v>114.26429506439082</v>
      </c>
      <c r="F2795" s="16">
        <v>188.63656879612839</v>
      </c>
      <c r="G2795" s="16">
        <v>184.61373240914284</v>
      </c>
      <c r="H2795" s="16">
        <v>178.42006596699028</v>
      </c>
      <c r="I2795" s="15"/>
      <c r="J2795" s="15"/>
      <c r="K2795" s="15"/>
      <c r="L2795" s="60">
        <v>102.32848347836955</v>
      </c>
      <c r="M2795" s="60">
        <v>115.2583750556466</v>
      </c>
      <c r="O2795" s="15"/>
      <c r="P2795" s="21">
        <v>110.27189848343437</v>
      </c>
      <c r="Q2795" s="15">
        <v>184.96550680203103</v>
      </c>
      <c r="S2795" s="60">
        <v>100.61668926725837</v>
      </c>
      <c r="T2795" s="60">
        <v>111.16431957307509</v>
      </c>
    </row>
    <row r="2796" spans="2:20" x14ac:dyDescent="0.25">
      <c r="B2796" s="9">
        <f t="shared" si="14"/>
        <v>46070</v>
      </c>
      <c r="C2796" s="15">
        <v>116.95090022539038</v>
      </c>
      <c r="D2796" s="15">
        <v>115.78648111560705</v>
      </c>
      <c r="E2796" s="15">
        <v>114.31445866190502</v>
      </c>
      <c r="F2796" s="16">
        <v>187.12030831586208</v>
      </c>
      <c r="G2796" s="16">
        <v>183.12860692523802</v>
      </c>
      <c r="H2796" s="16">
        <v>176.98360516419839</v>
      </c>
      <c r="I2796" s="15"/>
      <c r="J2796" s="15"/>
      <c r="K2796" s="15"/>
      <c r="L2796" s="60">
        <v>102.33582412592997</v>
      </c>
      <c r="M2796" s="60">
        <v>115.26645433197037</v>
      </c>
      <c r="O2796" s="15"/>
      <c r="P2796" s="21">
        <v>110.31951786595712</v>
      </c>
      <c r="Q2796" s="15">
        <v>183.47533027977028</v>
      </c>
      <c r="S2796" s="60">
        <v>100.50923641930108</v>
      </c>
      <c r="T2796" s="60">
        <v>111.04487446721662</v>
      </c>
    </row>
    <row r="2797" spans="2:20" x14ac:dyDescent="0.25">
      <c r="B2797" s="9">
        <f t="shared" si="14"/>
        <v>46071</v>
      </c>
      <c r="C2797" s="15">
        <v>116.95693784649183</v>
      </c>
      <c r="D2797" s="15">
        <v>115.79226884669227</v>
      </c>
      <c r="E2797" s="15">
        <v>114.31998544822406</v>
      </c>
      <c r="F2797" s="16">
        <v>189.0142433754329</v>
      </c>
      <c r="G2797" s="16">
        <v>184.98092734574385</v>
      </c>
      <c r="H2797" s="16">
        <v>178.77259773802007</v>
      </c>
      <c r="I2797" s="15"/>
      <c r="J2797" s="15"/>
      <c r="K2797" s="15"/>
      <c r="L2797" s="60">
        <v>102.34565841008136</v>
      </c>
      <c r="M2797" s="60">
        <v>115.27734229662816</v>
      </c>
      <c r="O2797" s="15"/>
      <c r="P2797" s="21">
        <v>110.32411259743965</v>
      </c>
      <c r="Q2797" s="15">
        <v>185.32801221837767</v>
      </c>
      <c r="S2797" s="60">
        <v>100.98019875291136</v>
      </c>
      <c r="T2797" s="60">
        <v>111.5644728897387</v>
      </c>
    </row>
    <row r="2798" spans="2:20" x14ac:dyDescent="0.25">
      <c r="B2798" s="9">
        <f t="shared" si="14"/>
        <v>46072</v>
      </c>
      <c r="C2798" s="15">
        <v>116.98612609878883</v>
      </c>
      <c r="D2798" s="15">
        <v>115.82097661580229</v>
      </c>
      <c r="E2798" s="15">
        <v>114.34814079180279</v>
      </c>
      <c r="F2798" s="16">
        <v>189.35168240469858</v>
      </c>
      <c r="G2798" s="16">
        <v>185.3099510112697</v>
      </c>
      <c r="H2798" s="16">
        <v>179.08940462735535</v>
      </c>
      <c r="I2798" s="15"/>
      <c r="J2798" s="15"/>
      <c r="K2798" s="15"/>
      <c r="L2798" s="60">
        <v>102.35598513127854</v>
      </c>
      <c r="M2798" s="60">
        <v>115.28878488233646</v>
      </c>
      <c r="O2798" s="15"/>
      <c r="P2798" s="21">
        <v>110.35051906050381</v>
      </c>
      <c r="Q2798" s="15">
        <v>185.65491165387866</v>
      </c>
      <c r="S2798" s="60">
        <v>100.79480908596852</v>
      </c>
      <c r="T2798" s="60">
        <v>111.35892148822695</v>
      </c>
    </row>
    <row r="2799" spans="2:20" x14ac:dyDescent="0.25">
      <c r="B2799" s="9">
        <f t="shared" si="14"/>
        <v>46073</v>
      </c>
      <c r="C2799" s="15">
        <v>117.1001954673081</v>
      </c>
      <c r="D2799" s="15">
        <v>115.93371987653592</v>
      </c>
      <c r="E2799" s="15">
        <v>114.45926276228042</v>
      </c>
      <c r="F2799" s="16">
        <v>191.76843830401995</v>
      </c>
      <c r="G2799" s="16">
        <v>187.67389064905743</v>
      </c>
      <c r="H2799" s="16">
        <v>181.37280169508421</v>
      </c>
      <c r="I2799" s="15"/>
      <c r="J2799" s="15"/>
      <c r="K2799" s="15"/>
      <c r="L2799" s="60">
        <v>102.36368092546735</v>
      </c>
      <c r="M2799" s="60">
        <v>115.29726408733828</v>
      </c>
      <c r="O2799" s="15"/>
      <c r="P2799" s="21">
        <v>110.45689688259958</v>
      </c>
      <c r="Q2799" s="15">
        <v>188.02001144647866</v>
      </c>
      <c r="S2799" s="60">
        <v>101.46480163422771</v>
      </c>
      <c r="T2799" s="60">
        <v>112.09839978128662</v>
      </c>
    </row>
    <row r="2800" spans="2:20" x14ac:dyDescent="0.25">
      <c r="B2800" s="9">
        <f t="shared" si="14"/>
        <v>46074</v>
      </c>
      <c r="C2800" s="15">
        <v>117.10186161864098</v>
      </c>
      <c r="D2800" s="15">
        <v>115.9351794199644</v>
      </c>
      <c r="E2800" s="15">
        <v>114.46051614886662</v>
      </c>
      <c r="F2800" s="16">
        <v>191.76177104293097</v>
      </c>
      <c r="G2800" s="16">
        <v>187.66613543995851</v>
      </c>
      <c r="H2800" s="16">
        <v>181.3641178674597</v>
      </c>
      <c r="I2800" s="15"/>
      <c r="J2800" s="15"/>
      <c r="K2800" s="15"/>
      <c r="L2800" s="60">
        <v>102.37331244778757</v>
      </c>
      <c r="M2800" s="60">
        <v>115.30792356676024</v>
      </c>
      <c r="O2800" s="15"/>
      <c r="P2800" s="21">
        <v>110.45737247761268</v>
      </c>
      <c r="Q2800" s="15">
        <v>188.00955231205222</v>
      </c>
      <c r="S2800" s="60">
        <v>101.46050518520074</v>
      </c>
      <c r="T2800" s="60">
        <v>112.09291819564564</v>
      </c>
    </row>
    <row r="2801" spans="2:20" x14ac:dyDescent="0.25">
      <c r="B2801" s="9">
        <f t="shared" si="14"/>
        <v>46075</v>
      </c>
      <c r="C2801" s="15">
        <v>117.10352603725636</v>
      </c>
      <c r="D2801" s="15">
        <v>115.93663724284558</v>
      </c>
      <c r="E2801" s="15">
        <v>114.4617678323773</v>
      </c>
      <c r="F2801" s="16">
        <v>191.75510398795896</v>
      </c>
      <c r="G2801" s="16">
        <v>187.65838052618989</v>
      </c>
      <c r="H2801" s="16">
        <v>181.35543443131004</v>
      </c>
      <c r="I2801" s="15"/>
      <c r="J2801" s="15"/>
      <c r="K2801" s="15"/>
      <c r="L2801" s="60">
        <v>102.382685727842</v>
      </c>
      <c r="M2801" s="60">
        <v>115.31829214088141</v>
      </c>
      <c r="O2801" s="15"/>
      <c r="P2801" s="21">
        <v>110.45784692106402</v>
      </c>
      <c r="Q2801" s="15">
        <v>187.99909408885895</v>
      </c>
      <c r="S2801" s="60">
        <v>101.45620889312012</v>
      </c>
      <c r="T2801" s="60">
        <v>112.0874368504515</v>
      </c>
    </row>
    <row r="2802" spans="2:20" x14ac:dyDescent="0.25">
      <c r="B2802" s="9">
        <f t="shared" si="14"/>
        <v>46076</v>
      </c>
      <c r="C2802" s="15">
        <v>117.05216937482453</v>
      </c>
      <c r="D2802" s="15">
        <v>115.88560239903282</v>
      </c>
      <c r="E2802" s="15">
        <v>114.41119470679554</v>
      </c>
      <c r="F2802" s="16">
        <v>190.5464330081621</v>
      </c>
      <c r="G2802" s="16">
        <v>186.47430952738787</v>
      </c>
      <c r="H2802" s="16">
        <v>180.20995179883133</v>
      </c>
      <c r="I2802" s="15"/>
      <c r="J2802" s="15"/>
      <c r="K2802" s="15"/>
      <c r="L2802" s="60">
        <v>102.39241083540907</v>
      </c>
      <c r="M2802" s="60">
        <v>115.32905695944356</v>
      </c>
      <c r="O2802" s="15"/>
      <c r="P2802" s="21">
        <v>110.40836661471275</v>
      </c>
      <c r="Q2802" s="15">
        <v>186.81041865532265</v>
      </c>
      <c r="S2802" s="60">
        <v>100.77966939550249</v>
      </c>
      <c r="T2802" s="60">
        <v>111.33927530966008</v>
      </c>
    </row>
    <row r="2803" spans="2:20" x14ac:dyDescent="0.25">
      <c r="B2803" s="9">
        <f t="shared" si="14"/>
        <v>46077</v>
      </c>
      <c r="C2803" s="15">
        <v>117.28547361037344</v>
      </c>
      <c r="D2803" s="15">
        <v>116.11639116684063</v>
      </c>
      <c r="E2803" s="15">
        <v>114.63885927221258</v>
      </c>
      <c r="F2803" s="16">
        <v>192.69509223091896</v>
      </c>
      <c r="G2803" s="16">
        <v>188.57581398602409</v>
      </c>
      <c r="H2803" s="16">
        <v>182.2396642583395</v>
      </c>
      <c r="I2803" s="15"/>
      <c r="J2803" s="15"/>
      <c r="K2803" s="15"/>
      <c r="L2803" s="60">
        <v>102.40217272586008</v>
      </c>
      <c r="M2803" s="60">
        <v>115.33986317251622</v>
      </c>
      <c r="O2803" s="15"/>
      <c r="P2803" s="21">
        <v>110.62708274265204</v>
      </c>
      <c r="Q2803" s="15">
        <v>188.912643622415</v>
      </c>
      <c r="S2803" s="60">
        <v>101.53133952755796</v>
      </c>
      <c r="T2803" s="60">
        <v>112.16896941929961</v>
      </c>
    </row>
    <row r="2804" spans="2:20" x14ac:dyDescent="0.25">
      <c r="B2804" s="9">
        <f t="shared" si="14"/>
        <v>46078</v>
      </c>
      <c r="C2804" s="15">
        <v>117.30998243918702</v>
      </c>
      <c r="D2804" s="15">
        <v>116.14046534840647</v>
      </c>
      <c r="E2804" s="15">
        <v>114.66243919485765</v>
      </c>
      <c r="F2804" s="16">
        <v>194.56653849326179</v>
      </c>
      <c r="G2804" s="16">
        <v>190.40600573294282</v>
      </c>
      <c r="H2804" s="16">
        <v>184.00715521499933</v>
      </c>
      <c r="I2804" s="15"/>
      <c r="J2804" s="15"/>
      <c r="K2804" s="15"/>
      <c r="L2804" s="60">
        <v>102.41250819477284</v>
      </c>
      <c r="M2804" s="60">
        <v>115.35131539428406</v>
      </c>
      <c r="O2804" s="15"/>
      <c r="P2804" s="21">
        <v>110.64828529805465</v>
      </c>
      <c r="Q2804" s="15">
        <v>190.74376989141408</v>
      </c>
      <c r="S2804" s="60">
        <v>102.4134163948776</v>
      </c>
      <c r="T2804" s="60">
        <v>113.14272139583559</v>
      </c>
    </row>
    <row r="2805" spans="2:20" x14ac:dyDescent="0.25">
      <c r="B2805" s="9">
        <f t="shared" si="14"/>
        <v>46079</v>
      </c>
      <c r="C2805" s="15">
        <v>117.369744525919</v>
      </c>
      <c r="D2805" s="15">
        <v>116.19944119554616</v>
      </c>
      <c r="E2805" s="15">
        <v>114.7204764836176</v>
      </c>
      <c r="F2805" s="16">
        <v>194.69400737128569</v>
      </c>
      <c r="G2805" s="16">
        <v>190.52949979179377</v>
      </c>
      <c r="H2805" s="16">
        <v>184.1252919905412</v>
      </c>
      <c r="I2805" s="15"/>
      <c r="J2805" s="15"/>
      <c r="K2805" s="15"/>
      <c r="L2805" s="60">
        <v>102.42218499718109</v>
      </c>
      <c r="M2805" s="60">
        <v>115.36202569691882</v>
      </c>
      <c r="O2805" s="15"/>
      <c r="P2805" s="21">
        <v>110.70364703674502</v>
      </c>
      <c r="Q2805" s="15">
        <v>190.86494280174821</v>
      </c>
      <c r="S2805" s="60">
        <v>101.95913165897036</v>
      </c>
      <c r="T2805" s="60">
        <v>112.64010522942317</v>
      </c>
    </row>
    <row r="2806" spans="2:20" x14ac:dyDescent="0.25">
      <c r="B2806" s="9">
        <f t="shared" si="14"/>
        <v>46080</v>
      </c>
      <c r="C2806" s="15">
        <v>117.39211347775445</v>
      </c>
      <c r="D2806" s="15">
        <v>116.22139662484483</v>
      </c>
      <c r="E2806" s="15">
        <v>114.74196441283196</v>
      </c>
      <c r="F2806" s="16">
        <v>194.29339843006946</v>
      </c>
      <c r="G2806" s="16">
        <v>190.13621338397408</v>
      </c>
      <c r="H2806" s="16">
        <v>183.74402039491741</v>
      </c>
      <c r="I2806" s="15"/>
      <c r="J2806" s="15"/>
      <c r="K2806" s="15"/>
      <c r="L2806" s="60">
        <v>102.4305389181786</v>
      </c>
      <c r="M2806" s="60">
        <v>115.37124595463223</v>
      </c>
      <c r="O2806" s="15"/>
      <c r="P2806" s="21">
        <v>110.72361739121628</v>
      </c>
      <c r="Q2806" s="15">
        <v>190.4682453189566</v>
      </c>
      <c r="S2806" s="60">
        <v>101.58454963838582</v>
      </c>
      <c r="T2806" s="60">
        <v>112.22554723558764</v>
      </c>
    </row>
    <row r="2807" spans="2:20" x14ac:dyDescent="0.25">
      <c r="B2807" s="9">
        <f t="shared" si="14"/>
        <v>46081</v>
      </c>
      <c r="C2807" s="15">
        <v>117.39759850929966</v>
      </c>
      <c r="D2807" s="15">
        <v>116.22663646731684</v>
      </c>
      <c r="E2807" s="15">
        <v>114.74694949142759</v>
      </c>
      <c r="F2807" s="16">
        <v>194.28664930958246</v>
      </c>
      <c r="G2807" s="16">
        <v>190.12836222450122</v>
      </c>
      <c r="H2807" s="16">
        <v>183.73522864195084</v>
      </c>
      <c r="I2807" s="15"/>
      <c r="J2807" s="15"/>
      <c r="K2807" s="15"/>
      <c r="L2807" s="60">
        <v>102.43988499500131</v>
      </c>
      <c r="M2807" s="60">
        <v>115.38158368121687</v>
      </c>
      <c r="O2807" s="15"/>
      <c r="P2807" s="21">
        <v>110.72769907989554</v>
      </c>
      <c r="Q2807" s="15">
        <v>190.45765215856005</v>
      </c>
      <c r="S2807" s="60">
        <v>101.58026349592298</v>
      </c>
      <c r="T2807" s="60">
        <v>112.22007642031996</v>
      </c>
    </row>
    <row r="2808" spans="2:20" x14ac:dyDescent="0.25">
      <c r="B2808" s="9">
        <f t="shared" ref="B2808:B2839" si="15">+B2807+1</f>
        <v>46082</v>
      </c>
      <c r="C2808" s="15">
        <v>117.40598854257277</v>
      </c>
      <c r="D2808" s="15">
        <v>116.23475231387808</v>
      </c>
      <c r="E2808" s="15">
        <v>114.75477393826183</v>
      </c>
      <c r="F2808" s="16">
        <v>194.27993572102545</v>
      </c>
      <c r="G2808" s="16">
        <v>190.12054593101502</v>
      </c>
      <c r="H2808" s="16">
        <v>183.72647068974601</v>
      </c>
      <c r="I2808" s="15"/>
      <c r="J2808" s="15"/>
      <c r="K2808" s="15"/>
      <c r="L2808" s="60">
        <v>102.44928019199349</v>
      </c>
      <c r="M2808" s="60">
        <v>115.3919766992607</v>
      </c>
      <c r="O2808" s="15"/>
      <c r="P2808" s="21">
        <v>110.73455738035834</v>
      </c>
      <c r="Q2808" s="15">
        <v>190.44712099178693</v>
      </c>
      <c r="S2808" s="60">
        <v>101.57600405671533</v>
      </c>
      <c r="T2808" s="60">
        <v>112.21463517199888</v>
      </c>
    </row>
    <row r="2809" spans="2:20" x14ac:dyDescent="0.25">
      <c r="B2809" s="9">
        <f t="shared" si="15"/>
        <v>46083</v>
      </c>
      <c r="C2809" s="15">
        <v>117.12166781878993</v>
      </c>
      <c r="D2809" s="15">
        <v>115.95307791918754</v>
      </c>
      <c r="E2809" s="15">
        <v>114.47649838938322</v>
      </c>
      <c r="F2809" s="16">
        <v>193.44892253221136</v>
      </c>
      <c r="G2809" s="16">
        <v>189.30608306483478</v>
      </c>
      <c r="H2809" s="16">
        <v>182.93820026953253</v>
      </c>
      <c r="I2809" s="15"/>
      <c r="J2809" s="15"/>
      <c r="K2809" s="15"/>
      <c r="L2809" s="60">
        <v>102.45723345355346</v>
      </c>
      <c r="M2809" s="60">
        <v>115.40074558652859</v>
      </c>
      <c r="O2809" s="15"/>
      <c r="P2809" s="21">
        <v>110.46573928283242</v>
      </c>
      <c r="Q2809" s="15">
        <v>189.62854396933463</v>
      </c>
      <c r="S2809" s="60">
        <v>101.31347157135595</v>
      </c>
      <c r="T2809" s="60">
        <v>111.9238724133443</v>
      </c>
    </row>
    <row r="2810" spans="2:20" x14ac:dyDescent="0.25">
      <c r="B2810" s="9">
        <f t="shared" si="15"/>
        <v>46084</v>
      </c>
      <c r="C2810" s="15">
        <v>116.81104510167491</v>
      </c>
      <c r="D2810" s="15">
        <v>115.64536492686123</v>
      </c>
      <c r="E2810" s="15">
        <v>114.17251677976749</v>
      </c>
      <c r="F2810" s="16">
        <v>186.83596836903405</v>
      </c>
      <c r="G2810" s="16">
        <v>182.83355116345058</v>
      </c>
      <c r="H2810" s="16">
        <v>176.68223325609659</v>
      </c>
      <c r="I2810" s="15"/>
      <c r="J2810" s="15"/>
      <c r="K2810" s="15"/>
      <c r="L2810" s="60">
        <v>102.46701878354492</v>
      </c>
      <c r="M2810" s="60">
        <v>115.41157795660456</v>
      </c>
      <c r="O2810" s="15"/>
      <c r="P2810" s="21">
        <v>110.17215131132762</v>
      </c>
      <c r="Q2810" s="15">
        <v>183.14237314605188</v>
      </c>
      <c r="S2810" s="60">
        <v>99.805420469780174</v>
      </c>
      <c r="T2810" s="60">
        <v>110.25716265702162</v>
      </c>
    </row>
    <row r="2811" spans="2:20" x14ac:dyDescent="0.25">
      <c r="B2811" s="9">
        <f t="shared" si="15"/>
        <v>46085</v>
      </c>
      <c r="C2811" s="15">
        <v>116.56092518010699</v>
      </c>
      <c r="D2811" s="15">
        <v>115.39755187106117</v>
      </c>
      <c r="E2811" s="15">
        <v>113.92767312608383</v>
      </c>
      <c r="F2811" s="16">
        <v>189.05111507921146</v>
      </c>
      <c r="G2811" s="16">
        <v>185.00003197247594</v>
      </c>
      <c r="H2811" s="16">
        <v>178.77465218281358</v>
      </c>
      <c r="I2811" s="15"/>
      <c r="J2811" s="15"/>
      <c r="K2811" s="15"/>
      <c r="L2811" s="60">
        <v>102.47634745139169</v>
      </c>
      <c r="M2811" s="60">
        <v>115.42189593987619</v>
      </c>
      <c r="O2811" s="15"/>
      <c r="P2811" s="21">
        <v>109.93554861504853</v>
      </c>
      <c r="Q2811" s="15">
        <v>185.30999221734524</v>
      </c>
      <c r="S2811" s="60">
        <v>100.58541486896638</v>
      </c>
      <c r="T2811" s="60">
        <v>111.11811052184522</v>
      </c>
    </row>
    <row r="2812" spans="2:20" x14ac:dyDescent="0.25">
      <c r="B2812" s="9">
        <f t="shared" si="15"/>
        <v>46086</v>
      </c>
      <c r="C2812" s="15">
        <v>116.72218385674869</v>
      </c>
      <c r="D2812" s="15">
        <v>115.55701166329882</v>
      </c>
      <c r="E2812" s="15">
        <v>114.08491481723475</v>
      </c>
      <c r="F2812" s="16">
        <v>184.70342960704971</v>
      </c>
      <c r="G2812" s="16">
        <v>180.74432598198064</v>
      </c>
      <c r="H2812" s="16">
        <v>174.66100860731575</v>
      </c>
      <c r="I2812" s="15"/>
      <c r="J2812" s="15"/>
      <c r="K2812" s="15"/>
      <c r="L2812" s="60">
        <v>102.48672995210674</v>
      </c>
      <c r="M2812" s="60">
        <v>115.43340084767995</v>
      </c>
      <c r="O2812" s="15"/>
      <c r="P2812" s="21">
        <v>110.0863815190239</v>
      </c>
      <c r="Q2812" s="15">
        <v>181.04418237698025</v>
      </c>
      <c r="S2812" s="60">
        <v>99.799391386541174</v>
      </c>
      <c r="T2812" s="60">
        <v>110.24905664231926</v>
      </c>
    </row>
    <row r="2813" spans="2:20" x14ac:dyDescent="0.25">
      <c r="B2813" s="9">
        <f t="shared" si="15"/>
        <v>46087</v>
      </c>
      <c r="C2813" s="15">
        <v>116.61283748122203</v>
      </c>
      <c r="D2813" s="15">
        <v>115.44856761813516</v>
      </c>
      <c r="E2813" s="15">
        <v>113.97766545299498</v>
      </c>
      <c r="F2813" s="16">
        <v>182.70106806141433</v>
      </c>
      <c r="G2813" s="16">
        <v>178.78371282742683</v>
      </c>
      <c r="H2813" s="16">
        <v>172.76525124621966</v>
      </c>
      <c r="I2813" s="15"/>
      <c r="J2813" s="15"/>
      <c r="K2813" s="15"/>
      <c r="L2813" s="60">
        <v>102.49738499969602</v>
      </c>
      <c r="M2813" s="60">
        <v>115.4452126934101</v>
      </c>
      <c r="O2813" s="15"/>
      <c r="P2813" s="21">
        <v>109.98235914551215</v>
      </c>
      <c r="Q2813" s="15">
        <v>179.07754925337196</v>
      </c>
      <c r="S2813" s="60">
        <v>98.800178643494817</v>
      </c>
      <c r="T2813" s="60">
        <v>109.14450409143448</v>
      </c>
    </row>
    <row r="2814" spans="2:20" x14ac:dyDescent="0.25">
      <c r="B2814" s="9">
        <f t="shared" si="15"/>
        <v>46088</v>
      </c>
      <c r="C2814" s="15">
        <v>116.6145922821044</v>
      </c>
      <c r="D2814" s="15">
        <v>115.45011568317197</v>
      </c>
      <c r="E2814" s="15">
        <v>113.97900698945992</v>
      </c>
      <c r="F2814" s="16">
        <v>182.69473091545709</v>
      </c>
      <c r="G2814" s="16">
        <v>178.77633953402841</v>
      </c>
      <c r="H2814" s="16">
        <v>172.75699359265496</v>
      </c>
      <c r="I2814" s="15"/>
      <c r="J2814" s="15"/>
      <c r="K2814" s="15"/>
      <c r="L2814" s="60">
        <v>102.50672522761444</v>
      </c>
      <c r="M2814" s="60">
        <v>115.45554359025586</v>
      </c>
      <c r="O2814" s="15"/>
      <c r="P2814" s="21">
        <v>109.98297180339944</v>
      </c>
      <c r="Q2814" s="15">
        <v>179.06762153600656</v>
      </c>
      <c r="S2814" s="60">
        <v>98.796034941853122</v>
      </c>
      <c r="T2814" s="60">
        <v>109.13921104546961</v>
      </c>
    </row>
    <row r="2815" spans="2:20" x14ac:dyDescent="0.25">
      <c r="B2815" s="9">
        <f t="shared" si="15"/>
        <v>46089</v>
      </c>
      <c r="C2815" s="15">
        <v>116.61634959958916</v>
      </c>
      <c r="D2815" s="15">
        <v>115.45166623429262</v>
      </c>
      <c r="E2815" s="15">
        <v>113.98035097562249</v>
      </c>
      <c r="F2815" s="16">
        <v>182.6883940158807</v>
      </c>
      <c r="G2815" s="16">
        <v>178.7689665707164</v>
      </c>
      <c r="H2815" s="16">
        <v>172.74873635890671</v>
      </c>
      <c r="I2815" s="15"/>
      <c r="J2815" s="15"/>
      <c r="K2815" s="15"/>
      <c r="L2815" s="60">
        <v>102.51608090451992</v>
      </c>
      <c r="M2815" s="60">
        <v>115.46589185342883</v>
      </c>
      <c r="O2815" s="15"/>
      <c r="P2815" s="21">
        <v>109.98358677320327</v>
      </c>
      <c r="Q2815" s="15">
        <v>179.05769400331315</v>
      </c>
      <c r="S2815" s="60">
        <v>98.791891384685755</v>
      </c>
      <c r="T2815" s="60">
        <v>109.13391822381288</v>
      </c>
    </row>
    <row r="2816" spans="2:20" x14ac:dyDescent="0.25">
      <c r="B2816" s="9">
        <f t="shared" si="15"/>
        <v>46090</v>
      </c>
      <c r="C2816" s="15">
        <v>116.24593067072595</v>
      </c>
      <c r="D2816" s="15">
        <v>115.08475817624188</v>
      </c>
      <c r="E2816" s="15">
        <v>113.61793257812704</v>
      </c>
      <c r="F2816" s="16">
        <v>184.89338191566623</v>
      </c>
      <c r="G2816" s="16">
        <v>180.92546217671347</v>
      </c>
      <c r="H2816" s="16">
        <v>174.83146357057527</v>
      </c>
      <c r="I2816" s="15"/>
      <c r="J2816" s="15"/>
      <c r="K2816" s="15"/>
      <c r="L2816" s="60">
        <v>102.52414833215963</v>
      </c>
      <c r="M2816" s="60">
        <v>115.47478910409319</v>
      </c>
      <c r="O2816" s="15"/>
      <c r="P2816" s="21">
        <v>109.6336886061071</v>
      </c>
      <c r="Q2816" s="15">
        <v>181.20994951895938</v>
      </c>
      <c r="S2816" s="60">
        <v>99.680971782835698</v>
      </c>
      <c r="T2816" s="60">
        <v>110.11535008222774</v>
      </c>
    </row>
    <row r="2817" spans="2:20" x14ac:dyDescent="0.25">
      <c r="B2817" s="9">
        <f t="shared" si="15"/>
        <v>46091</v>
      </c>
      <c r="C2817" s="15">
        <v>116.23555342874111</v>
      </c>
      <c r="D2817" s="15">
        <v>115.0742959919456</v>
      </c>
      <c r="E2817" s="15">
        <v>113.60741754472811</v>
      </c>
      <c r="F2817" s="16">
        <v>185.72858951917141</v>
      </c>
      <c r="G2817" s="16">
        <v>181.74155427453593</v>
      </c>
      <c r="H2817" s="16">
        <v>175.61891641889557</v>
      </c>
      <c r="I2817" s="15"/>
      <c r="J2817" s="15"/>
      <c r="K2817" s="15"/>
      <c r="L2817" s="60">
        <v>102.53314898759402</v>
      </c>
      <c r="M2817" s="60">
        <v>115.4847374347826</v>
      </c>
      <c r="O2817" s="15"/>
      <c r="P2817" s="21">
        <v>109.62287692833388</v>
      </c>
      <c r="Q2817" s="15">
        <v>182.02281794437326</v>
      </c>
      <c r="S2817" s="60">
        <v>99.711323202903472</v>
      </c>
      <c r="T2817" s="60">
        <v>110.1481565046908</v>
      </c>
    </row>
    <row r="2818" spans="2:20" x14ac:dyDescent="0.25">
      <c r="B2818" s="9">
        <f t="shared" si="15"/>
        <v>46092</v>
      </c>
      <c r="C2818" s="15">
        <v>116.50490520279745</v>
      </c>
      <c r="D2818" s="15">
        <v>115.34076775628533</v>
      </c>
      <c r="E2818" s="15">
        <v>113.87030590546709</v>
      </c>
      <c r="F2818" s="16">
        <v>184.96582948949353</v>
      </c>
      <c r="G2818" s="16">
        <v>180.9939818500529</v>
      </c>
      <c r="H2818" s="16">
        <v>174.89538215329509</v>
      </c>
      <c r="I2818" s="15"/>
      <c r="J2818" s="15"/>
      <c r="K2818" s="15"/>
      <c r="L2818" s="60">
        <v>102.5432927608841</v>
      </c>
      <c r="M2818" s="60">
        <v>115.49597324249859</v>
      </c>
      <c r="O2818" s="15"/>
      <c r="P2818" s="21">
        <v>109.87551160996918</v>
      </c>
      <c r="Q2818" s="15">
        <v>181.27362396122729</v>
      </c>
      <c r="S2818" s="60">
        <v>99.508488396722413</v>
      </c>
      <c r="T2818" s="60">
        <v>109.92337023763227</v>
      </c>
    </row>
    <row r="2819" spans="2:20" x14ac:dyDescent="0.25">
      <c r="B2819" s="9">
        <f t="shared" si="15"/>
        <v>46093</v>
      </c>
      <c r="C2819" s="15">
        <v>116.4448061589175</v>
      </c>
      <c r="D2819" s="15">
        <v>115.28108029382764</v>
      </c>
      <c r="E2819" s="15">
        <v>113.81119285934844</v>
      </c>
      <c r="F2819" s="16">
        <v>180.87800161879233</v>
      </c>
      <c r="G2819" s="16">
        <v>176.99277326371589</v>
      </c>
      <c r="H2819" s="16">
        <v>171.02787322142026</v>
      </c>
      <c r="I2819" s="15"/>
      <c r="J2819" s="15"/>
      <c r="K2819" s="15"/>
      <c r="L2819" s="60">
        <v>102.55188245338704</v>
      </c>
      <c r="M2819" s="60">
        <v>115.50545863258729</v>
      </c>
      <c r="O2819" s="15"/>
      <c r="P2819" s="21">
        <v>109.81787090639992</v>
      </c>
      <c r="Q2819" s="15">
        <v>177.27505582756243</v>
      </c>
      <c r="S2819" s="60">
        <v>98.143559962404225</v>
      </c>
      <c r="T2819" s="60">
        <v>108.41487320443495</v>
      </c>
    </row>
    <row r="2820" spans="2:20" x14ac:dyDescent="0.25">
      <c r="B2820" s="9">
        <f t="shared" si="15"/>
        <v>46094</v>
      </c>
      <c r="C2820" s="15">
        <v>116.10298405295903</v>
      </c>
      <c r="D2820" s="15">
        <v>114.9424859051019</v>
      </c>
      <c r="E2820" s="15">
        <v>113.47672972483942</v>
      </c>
      <c r="F2820" s="16">
        <v>178.65571059663355</v>
      </c>
      <c r="G2820" s="16">
        <v>174.81707060227529</v>
      </c>
      <c r="H2820" s="16">
        <v>168.92438728991928</v>
      </c>
      <c r="I2820" s="15"/>
      <c r="J2820" s="15"/>
      <c r="K2820" s="15"/>
      <c r="L2820" s="60">
        <v>102.56176755146147</v>
      </c>
      <c r="M2820" s="60">
        <v>115.51640302026389</v>
      </c>
      <c r="O2820" s="15"/>
      <c r="P2820" s="21">
        <v>109.49490887909538</v>
      </c>
      <c r="Q2820" s="15">
        <v>175.10545458010427</v>
      </c>
      <c r="S2820" s="60">
        <v>97.594736537720067</v>
      </c>
      <c r="T2820" s="60">
        <v>107.80790533762647</v>
      </c>
    </row>
    <row r="2821" spans="2:20" x14ac:dyDescent="0.25">
      <c r="B2821" s="9">
        <f t="shared" si="15"/>
        <v>46095</v>
      </c>
      <c r="C2821" s="15">
        <v>116.10481736054187</v>
      </c>
      <c r="D2821" s="15">
        <v>114.94411250150957</v>
      </c>
      <c r="E2821" s="15">
        <v>113.47814959457916</v>
      </c>
      <c r="F2821" s="16">
        <v>178.64950327658613</v>
      </c>
      <c r="G2821" s="16">
        <v>174.80985063344988</v>
      </c>
      <c r="H2821" s="16">
        <v>168.91630329868977</v>
      </c>
      <c r="I2821" s="15"/>
      <c r="J2821" s="15"/>
      <c r="K2821" s="15"/>
      <c r="L2821" s="60">
        <v>102.57124490158674</v>
      </c>
      <c r="M2821" s="60">
        <v>115.52688812168361</v>
      </c>
      <c r="O2821" s="15"/>
      <c r="P2821" s="21">
        <v>109.49559898618729</v>
      </c>
      <c r="Q2821" s="15">
        <v>175.0957558536044</v>
      </c>
      <c r="S2821" s="60">
        <v>97.590658160259011</v>
      </c>
      <c r="T2821" s="60">
        <v>107.80269342401738</v>
      </c>
    </row>
    <row r="2822" spans="2:20" x14ac:dyDescent="0.25">
      <c r="B2822" s="9">
        <f t="shared" si="15"/>
        <v>46096</v>
      </c>
      <c r="C2822" s="15">
        <v>116.10665445465177</v>
      </c>
      <c r="D2822" s="15">
        <v>114.94574284094354</v>
      </c>
      <c r="E2822" s="15">
        <v>113.47957315464278</v>
      </c>
      <c r="F2822" s="16">
        <v>178.64329617616826</v>
      </c>
      <c r="G2822" s="16">
        <v>174.80263096668381</v>
      </c>
      <c r="H2822" s="16">
        <v>168.90821969806814</v>
      </c>
      <c r="I2822" s="15"/>
      <c r="J2822" s="15"/>
      <c r="K2822" s="15"/>
      <c r="L2822" s="60">
        <v>102.58080367899186</v>
      </c>
      <c r="M2822" s="60">
        <v>115.5374649005303</v>
      </c>
      <c r="O2822" s="15"/>
      <c r="P2822" s="21">
        <v>109.49629140519575</v>
      </c>
      <c r="Q2822" s="15">
        <v>175.08605712710451</v>
      </c>
      <c r="S2822" s="60">
        <v>97.586579914106252</v>
      </c>
      <c r="T2822" s="60">
        <v>107.79748171915914</v>
      </c>
    </row>
    <row r="2823" spans="2:20" x14ac:dyDescent="0.25">
      <c r="B2823" s="9">
        <f t="shared" si="15"/>
        <v>46097</v>
      </c>
      <c r="C2823" s="15">
        <v>116.07821223138426</v>
      </c>
      <c r="D2823" s="15">
        <v>114.91739665924653</v>
      </c>
      <c r="E2823" s="15">
        <v>113.45140259721485</v>
      </c>
      <c r="F2823" s="16">
        <v>181.53736992228016</v>
      </c>
      <c r="G2823" s="16">
        <v>177.63332028006289</v>
      </c>
      <c r="H2823" s="16">
        <v>171.64233182759574</v>
      </c>
      <c r="I2823" s="15"/>
      <c r="J2823" s="15"/>
      <c r="K2823" s="15"/>
      <c r="L2823" s="60">
        <v>102.58738184945777</v>
      </c>
      <c r="M2823" s="60">
        <v>115.54468457179884</v>
      </c>
      <c r="O2823" s="15"/>
      <c r="P2823" s="21">
        <v>109.46846864540495</v>
      </c>
      <c r="Q2823" s="15">
        <v>177.90300140327989</v>
      </c>
      <c r="S2823" s="60">
        <v>98.533595811235969</v>
      </c>
      <c r="T2823" s="60">
        <v>108.84287438727786</v>
      </c>
    </row>
    <row r="2824" spans="2:20" x14ac:dyDescent="0.25">
      <c r="B2824" s="9">
        <f t="shared" si="15"/>
        <v>46098</v>
      </c>
      <c r="C2824" s="15">
        <v>116.15773906545246</v>
      </c>
      <c r="D2824" s="15">
        <v>114.99593973062039</v>
      </c>
      <c r="E2824" s="15">
        <v>113.52875763240746</v>
      </c>
      <c r="F2824" s="16">
        <v>181.90866636222765</v>
      </c>
      <c r="G2824" s="16">
        <v>177.99546490399996</v>
      </c>
      <c r="H2824" s="16">
        <v>171.99113495365725</v>
      </c>
      <c r="I2824" s="15"/>
      <c r="J2824" s="15"/>
      <c r="K2824" s="15"/>
      <c r="L2824" s="60">
        <v>102.59915210755294</v>
      </c>
      <c r="M2824" s="60">
        <v>115.55775208394044</v>
      </c>
      <c r="O2824" s="15"/>
      <c r="P2824" s="21">
        <v>109.54238616320681</v>
      </c>
      <c r="Q2824" s="15">
        <v>178.26313743313875</v>
      </c>
      <c r="S2824" s="60">
        <v>98.889936077937691</v>
      </c>
      <c r="T2824" s="60">
        <v>109.23578134760399</v>
      </c>
    </row>
    <row r="2825" spans="2:20" x14ac:dyDescent="0.25">
      <c r="B2825" s="9">
        <f t="shared" si="15"/>
        <v>46099</v>
      </c>
      <c r="C2825" s="15">
        <v>116.20847255288963</v>
      </c>
      <c r="D2825" s="15">
        <v>115.04597723280088</v>
      </c>
      <c r="E2825" s="15">
        <v>113.57797058055556</v>
      </c>
      <c r="F2825" s="16">
        <v>178.63952358800648</v>
      </c>
      <c r="G2825" s="16">
        <v>174.7955016830459</v>
      </c>
      <c r="H2825" s="16">
        <v>168.89800898153385</v>
      </c>
      <c r="I2825" s="15"/>
      <c r="J2825" s="15"/>
      <c r="K2825" s="15"/>
      <c r="L2825" s="60">
        <v>102.6091082306929</v>
      </c>
      <c r="M2825" s="60">
        <v>115.56877629030437</v>
      </c>
      <c r="O2825" s="15"/>
      <c r="P2825" s="21">
        <v>109.58918186811988</v>
      </c>
      <c r="Q2825" s="15">
        <v>175.05590854388853</v>
      </c>
      <c r="S2825" s="60">
        <v>97.782415829009111</v>
      </c>
      <c r="T2825" s="60">
        <v>108.01168444337014</v>
      </c>
    </row>
    <row r="2826" spans="2:20" x14ac:dyDescent="0.25">
      <c r="B2826" s="9">
        <f t="shared" si="15"/>
        <v>46100</v>
      </c>
      <c r="C2826" s="15">
        <v>116.02671126665824</v>
      </c>
      <c r="D2826" s="15">
        <v>114.86584594342061</v>
      </c>
      <c r="E2826" s="15">
        <v>113.39995194170226</v>
      </c>
      <c r="F2826" s="16">
        <v>176.9628013117354</v>
      </c>
      <c r="G2826" s="16">
        <v>173.15372448479826</v>
      </c>
      <c r="H2826" s="16">
        <v>167.3105274722258</v>
      </c>
      <c r="I2826" s="15"/>
      <c r="J2826" s="15"/>
      <c r="K2826" s="15"/>
      <c r="L2826" s="60">
        <v>102.61867919261462</v>
      </c>
      <c r="M2826" s="60">
        <v>115.57936665333663</v>
      </c>
      <c r="O2826" s="15"/>
      <c r="P2826" s="21">
        <v>109.41699015191605</v>
      </c>
      <c r="Q2826" s="15">
        <v>173.40920530928594</v>
      </c>
      <c r="S2826" s="60">
        <v>97.64238107396568</v>
      </c>
      <c r="T2826" s="60">
        <v>107.85629320407018</v>
      </c>
    </row>
    <row r="2827" spans="2:20" x14ac:dyDescent="0.25">
      <c r="B2827" s="9">
        <f t="shared" si="15"/>
        <v>46101</v>
      </c>
      <c r="C2827" s="15">
        <v>115.69596092076823</v>
      </c>
      <c r="D2827" s="15">
        <v>114.5382170850155</v>
      </c>
      <c r="E2827" s="15">
        <v>113.07631888895254</v>
      </c>
      <c r="F2827" s="16">
        <v>172.43458610314877</v>
      </c>
      <c r="G2827" s="16">
        <v>168.72187178474556</v>
      </c>
      <c r="H2827" s="16">
        <v>163.02716204748188</v>
      </c>
      <c r="I2827" s="15"/>
      <c r="J2827" s="15"/>
      <c r="K2827" s="15"/>
      <c r="L2827" s="60">
        <v>102.62672694562525</v>
      </c>
      <c r="M2827" s="60">
        <v>115.58824139472807</v>
      </c>
      <c r="O2827" s="15"/>
      <c r="P2827" s="21">
        <v>109.10446778070144</v>
      </c>
      <c r="Q2827" s="15">
        <v>168.96833390560505</v>
      </c>
      <c r="S2827" s="60">
        <v>96.044344749526658</v>
      </c>
      <c r="T2827" s="60">
        <v>106.09039827147068</v>
      </c>
    </row>
    <row r="2828" spans="2:20" x14ac:dyDescent="0.25">
      <c r="B2828" s="9">
        <f t="shared" si="15"/>
        <v>46102</v>
      </c>
      <c r="C2828" s="15">
        <v>115.69779160570775</v>
      </c>
      <c r="D2828" s="15">
        <v>114.53984172677717</v>
      </c>
      <c r="E2828" s="15">
        <v>113.07773746682358</v>
      </c>
      <c r="F2828" s="16">
        <v>172.42858380719341</v>
      </c>
      <c r="G2828" s="16">
        <v>168.71489266174612</v>
      </c>
      <c r="H2828" s="16">
        <v>163.01934975277234</v>
      </c>
      <c r="I2828" s="15"/>
      <c r="J2828" s="15"/>
      <c r="K2828" s="15"/>
      <c r="L2828" s="60">
        <v>102.63609777060603</v>
      </c>
      <c r="M2828" s="60">
        <v>115.59860627712787</v>
      </c>
      <c r="O2828" s="15"/>
      <c r="P2828" s="21">
        <v>109.10520489382259</v>
      </c>
      <c r="Q2828" s="15">
        <v>168.9589189893066</v>
      </c>
      <c r="S2828" s="60">
        <v>96.040319889655578</v>
      </c>
      <c r="T2828" s="60">
        <v>106.08525693929687</v>
      </c>
    </row>
    <row r="2829" spans="2:20" x14ac:dyDescent="0.25">
      <c r="B2829" s="9">
        <f t="shared" si="15"/>
        <v>46103</v>
      </c>
      <c r="C2829" s="15">
        <v>115.69962252879073</v>
      </c>
      <c r="D2829" s="15">
        <v>114.54146659866544</v>
      </c>
      <c r="E2829" s="15">
        <v>113.07915626692957</v>
      </c>
      <c r="F2829" s="16">
        <v>172.42258163046003</v>
      </c>
      <c r="G2829" s="16">
        <v>168.70791373965585</v>
      </c>
      <c r="H2829" s="16">
        <v>163.01153774761357</v>
      </c>
      <c r="I2829" s="15"/>
      <c r="J2829" s="15"/>
      <c r="K2829" s="15"/>
      <c r="L2829" s="60">
        <v>102.64559753948211</v>
      </c>
      <c r="M2829" s="60">
        <v>115.60911635397328</v>
      </c>
      <c r="O2829" s="15"/>
      <c r="P2829" s="21">
        <v>109.10594096139323</v>
      </c>
      <c r="Q2829" s="15">
        <v>168.94950500962929</v>
      </c>
      <c r="S2829" s="60">
        <v>96.036295167760045</v>
      </c>
      <c r="T2829" s="60">
        <v>106.08011582238019</v>
      </c>
    </row>
    <row r="2830" spans="2:20" x14ac:dyDescent="0.25">
      <c r="B2830" s="9">
        <f t="shared" si="15"/>
        <v>46104</v>
      </c>
      <c r="C2830" s="15">
        <v>115.56021432233912</v>
      </c>
      <c r="D2830" s="15">
        <v>114.40326637154344</v>
      </c>
      <c r="E2830" s="15">
        <v>112.94253528682107</v>
      </c>
      <c r="F2830" s="16">
        <v>175.87216097242666</v>
      </c>
      <c r="G2830" s="16">
        <v>172.08204729066895</v>
      </c>
      <c r="H2830" s="16">
        <v>166.27065456704312</v>
      </c>
      <c r="I2830" s="15"/>
      <c r="J2830" s="15"/>
      <c r="K2830" s="15"/>
      <c r="L2830" s="60">
        <v>102.65624862924314</v>
      </c>
      <c r="M2830" s="60">
        <v>115.62092311968971</v>
      </c>
      <c r="O2830" s="15"/>
      <c r="P2830" s="21">
        <v>108.97364536217835</v>
      </c>
      <c r="Q2830" s="15">
        <v>172.32618927955542</v>
      </c>
      <c r="S2830" s="60">
        <v>97.058586305151977</v>
      </c>
      <c r="T2830" s="60">
        <v>107.20861899407942</v>
      </c>
    </row>
    <row r="2831" spans="2:20" x14ac:dyDescent="0.25">
      <c r="B2831" s="9">
        <f t="shared" si="15"/>
        <v>46105</v>
      </c>
      <c r="C2831" s="15">
        <v>115.42284333883136</v>
      </c>
      <c r="D2831" s="15">
        <v>114.2670834208003</v>
      </c>
      <c r="E2831" s="15">
        <v>112.80790627023389</v>
      </c>
      <c r="F2831" s="16">
        <v>175.45971018953421</v>
      </c>
      <c r="G2831" s="16">
        <v>171.6773594983199</v>
      </c>
      <c r="H2831" s="16">
        <v>165.87854603349516</v>
      </c>
      <c r="I2831" s="15"/>
      <c r="J2831" s="15"/>
      <c r="K2831" s="15"/>
      <c r="L2831" s="60">
        <v>102.66580415039549</v>
      </c>
      <c r="M2831" s="60">
        <v>115.6314959181349</v>
      </c>
      <c r="O2831" s="15"/>
      <c r="P2831" s="21">
        <v>108.84326939373003</v>
      </c>
      <c r="Q2831" s="15">
        <v>171.91843498678989</v>
      </c>
      <c r="S2831" s="60">
        <v>96.674508412460924</v>
      </c>
      <c r="T2831" s="60">
        <v>106.78367557882443</v>
      </c>
    </row>
    <row r="2832" spans="2:20" x14ac:dyDescent="0.25">
      <c r="B2832" s="9">
        <f t="shared" si="15"/>
        <v>46106</v>
      </c>
      <c r="C2832" s="15">
        <v>115.66626569839609</v>
      </c>
      <c r="D2832" s="15">
        <v>114.50788065538971</v>
      </c>
      <c r="E2832" s="15">
        <v>113.04544327760252</v>
      </c>
      <c r="F2832" s="16">
        <v>177.71798646113066</v>
      </c>
      <c r="G2832" s="16">
        <v>173.88581458659547</v>
      </c>
      <c r="H2832" s="16">
        <v>168.01130381061645</v>
      </c>
      <c r="I2832" s="15"/>
      <c r="J2832" s="15"/>
      <c r="K2832" s="15"/>
      <c r="L2832" s="60">
        <v>102.67579513564253</v>
      </c>
      <c r="M2832" s="60">
        <v>115.64255913978134</v>
      </c>
      <c r="O2832" s="15"/>
      <c r="P2832" s="21">
        <v>109.07156012343142</v>
      </c>
      <c r="Q2832" s="15">
        <v>174.1276832167116</v>
      </c>
      <c r="S2832" s="60">
        <v>97.128773912772303</v>
      </c>
      <c r="T2832" s="60">
        <v>107.28473987421042</v>
      </c>
    </row>
    <row r="2833" spans="2:20" x14ac:dyDescent="0.25">
      <c r="B2833" s="9">
        <f t="shared" si="15"/>
        <v>46107</v>
      </c>
      <c r="C2833" s="15">
        <v>115.7679640763224</v>
      </c>
      <c r="D2833" s="15">
        <v>114.60837269890889</v>
      </c>
      <c r="E2833" s="15">
        <v>113.14446644971832</v>
      </c>
      <c r="F2833" s="16">
        <v>172.91538955573378</v>
      </c>
      <c r="G2833" s="16">
        <v>169.18566798069682</v>
      </c>
      <c r="H2833" s="16">
        <v>163.46887399298885</v>
      </c>
      <c r="I2833" s="15"/>
      <c r="J2833" s="15"/>
      <c r="K2833" s="15"/>
      <c r="L2833" s="60">
        <v>102.68578303417036</v>
      </c>
      <c r="M2833" s="60">
        <v>115.65361884832356</v>
      </c>
      <c r="O2833" s="15"/>
      <c r="P2833" s="21">
        <v>109.16595347051137</v>
      </c>
      <c r="Q2833" s="15">
        <v>169.41788772926679</v>
      </c>
      <c r="S2833" s="60">
        <v>95.376598379585715</v>
      </c>
      <c r="T2833" s="60">
        <v>105.34866294486487</v>
      </c>
    </row>
    <row r="2834" spans="2:20" x14ac:dyDescent="0.25">
      <c r="B2834" s="9">
        <f t="shared" si="15"/>
        <v>46108</v>
      </c>
      <c r="C2834" s="15">
        <v>115.38201100512218</v>
      </c>
      <c r="D2834" s="15">
        <v>114.22609832215178</v>
      </c>
      <c r="E2834" s="15">
        <v>112.76689009015915</v>
      </c>
      <c r="F2834" s="16">
        <v>171.64740433052225</v>
      </c>
      <c r="G2834" s="16">
        <v>167.94393172296483</v>
      </c>
      <c r="H2834" s="16">
        <v>162.26803227284014</v>
      </c>
      <c r="I2834" s="15"/>
      <c r="J2834" s="15"/>
      <c r="K2834" s="15"/>
      <c r="L2834" s="60">
        <v>102.69533046102504</v>
      </c>
      <c r="M2834" s="60">
        <v>115.66418242378455</v>
      </c>
      <c r="O2834" s="15"/>
      <c r="P2834" s="21">
        <v>108.8014410993682</v>
      </c>
      <c r="Q2834" s="15">
        <v>168.1721920422105</v>
      </c>
      <c r="S2834" s="60">
        <v>94.30559136380964</v>
      </c>
      <c r="T2834" s="60">
        <v>104.16499430045043</v>
      </c>
    </row>
    <row r="2835" spans="2:20" x14ac:dyDescent="0.25">
      <c r="B2835" s="9">
        <f t="shared" si="15"/>
        <v>46109</v>
      </c>
      <c r="C2835" s="15">
        <v>115.38394989958972</v>
      </c>
      <c r="D2835" s="15">
        <v>114.22783057995883</v>
      </c>
      <c r="E2835" s="15">
        <v>112.7684153978693</v>
      </c>
      <c r="F2835" s="16">
        <v>171.64142741140509</v>
      </c>
      <c r="G2835" s="16">
        <v>167.93698279861536</v>
      </c>
      <c r="H2835" s="16">
        <v>162.26025444215563</v>
      </c>
      <c r="I2835" s="15"/>
      <c r="J2835" s="15"/>
      <c r="K2835" s="15"/>
      <c r="L2835" s="60">
        <v>102.7046823969291</v>
      </c>
      <c r="M2835" s="60">
        <v>115.67452578619795</v>
      </c>
      <c r="O2835" s="15"/>
      <c r="P2835" s="21">
        <v>108.80228067644096</v>
      </c>
      <c r="Q2835" s="15">
        <v>168.16281871894455</v>
      </c>
      <c r="S2835" s="60">
        <v>94.30164884521416</v>
      </c>
      <c r="T2835" s="60">
        <v>104.15995674412812</v>
      </c>
    </row>
    <row r="2836" spans="2:20" x14ac:dyDescent="0.25">
      <c r="B2836" s="9">
        <f t="shared" si="15"/>
        <v>46110</v>
      </c>
      <c r="C2836" s="15">
        <v>115.38588793639221</v>
      </c>
      <c r="D2836" s="15">
        <v>114.22956198271088</v>
      </c>
      <c r="E2836" s="15">
        <v>112.76993985614763</v>
      </c>
      <c r="F2836" s="16">
        <v>171.63545071460126</v>
      </c>
      <c r="G2836" s="16">
        <v>167.93003417567292</v>
      </c>
      <c r="H2836" s="16">
        <v>162.2524769976938</v>
      </c>
      <c r="I2836" s="15"/>
      <c r="J2836" s="15"/>
      <c r="K2836" s="15"/>
      <c r="L2836" s="60">
        <v>102.71393776898289</v>
      </c>
      <c r="M2836" s="60">
        <v>115.68476035636361</v>
      </c>
      <c r="O2836" s="15"/>
      <c r="P2836" s="21">
        <v>108.8031202535137</v>
      </c>
      <c r="Q2836" s="15">
        <v>168.15344633649192</v>
      </c>
      <c r="S2836" s="60">
        <v>94.297706454672948</v>
      </c>
      <c r="T2836" s="60">
        <v>104.15491939081964</v>
      </c>
    </row>
    <row r="2837" spans="2:20" x14ac:dyDescent="0.25">
      <c r="B2837" s="9">
        <f t="shared" si="15"/>
        <v>46111</v>
      </c>
      <c r="C2837" s="15">
        <v>115.12686557439235</v>
      </c>
      <c r="D2837" s="15">
        <v>113.97294858769189</v>
      </c>
      <c r="E2837" s="15">
        <v>112.51642105190777</v>
      </c>
      <c r="F2837" s="16">
        <v>170.35812794204867</v>
      </c>
      <c r="G2837" s="16">
        <v>166.67919464893569</v>
      </c>
      <c r="H2837" s="16">
        <v>161.04287140992361</v>
      </c>
      <c r="I2837" s="15"/>
      <c r="J2837" s="15"/>
      <c r="K2837" s="15"/>
      <c r="L2837" s="60">
        <v>102.7236995163904</v>
      </c>
      <c r="M2837" s="60">
        <v>115.69556521269539</v>
      </c>
      <c r="O2837" s="15"/>
      <c r="P2837" s="21">
        <v>108.55816553952148</v>
      </c>
      <c r="Q2837" s="15">
        <v>166.89865207310419</v>
      </c>
      <c r="S2837" s="60">
        <v>93.827617891983664</v>
      </c>
      <c r="T2837" s="60">
        <v>103.6350116900791</v>
      </c>
    </row>
    <row r="2838" spans="2:20" x14ac:dyDescent="0.25">
      <c r="B2838" s="9">
        <f t="shared" si="15"/>
        <v>46112</v>
      </c>
      <c r="C2838" s="15">
        <v>115.28561795494979</v>
      </c>
      <c r="D2838" s="15">
        <v>114.12992274048256</v>
      </c>
      <c r="E2838" s="15">
        <v>112.67120447777243</v>
      </c>
      <c r="F2838" s="16">
        <v>176.82700227633032</v>
      </c>
      <c r="G2838" s="16">
        <v>173.00723755840772</v>
      </c>
      <c r="H2838" s="16">
        <v>167.15583318273201</v>
      </c>
      <c r="I2838" s="15"/>
      <c r="J2838" s="15"/>
      <c r="K2838" s="15"/>
      <c r="L2838" s="60">
        <v>102.73363723625006</v>
      </c>
      <c r="M2838" s="60">
        <v>115.70656822708636</v>
      </c>
      <c r="O2838" s="15"/>
      <c r="P2838" s="21">
        <v>108.70669749286188</v>
      </c>
      <c r="Q2838" s="15">
        <v>173.23207573677408</v>
      </c>
      <c r="S2838" s="60">
        <v>96.067730595044068</v>
      </c>
      <c r="T2838" s="60">
        <v>106.10857802196833</v>
      </c>
    </row>
    <row r="2839" spans="2:20" x14ac:dyDescent="0.25">
      <c r="B2839" s="9">
        <f t="shared" si="15"/>
        <v>46113</v>
      </c>
      <c r="C2839" s="15">
        <v>115.54062354881286</v>
      </c>
      <c r="D2839" s="15">
        <v>114.38218453308548</v>
      </c>
      <c r="E2839" s="15">
        <v>112.92005699048241</v>
      </c>
      <c r="F2839" s="16">
        <v>179.59336150801028</v>
      </c>
      <c r="G2839" s="16">
        <v>175.71268677478432</v>
      </c>
      <c r="H2839" s="16">
        <v>169.7686664425112</v>
      </c>
      <c r="I2839" s="15"/>
      <c r="J2839" s="15"/>
      <c r="K2839" s="15"/>
      <c r="L2839" s="60">
        <v>102.74305030764027</v>
      </c>
      <c r="M2839" s="60">
        <v>115.71698030638375</v>
      </c>
      <c r="O2839" s="15"/>
      <c r="P2839" s="21">
        <v>108.94587031244275</v>
      </c>
      <c r="Q2839" s="15">
        <v>175.93835681484748</v>
      </c>
      <c r="S2839" s="60">
        <v>96.940687116019248</v>
      </c>
      <c r="T2839" s="60">
        <v>107.07207263022265</v>
      </c>
    </row>
    <row r="2841" spans="2:20" x14ac:dyDescent="0.25">
      <c r="B2841" s="8" t="s">
        <v>38</v>
      </c>
      <c r="C2841" s="63">
        <f t="shared" ref="C2841:H2841" si="16">+C2748/C2657-1</f>
        <v>2.2470232473972285E-2</v>
      </c>
      <c r="D2841" s="63">
        <f t="shared" si="16"/>
        <v>2.2317749147247268E-2</v>
      </c>
      <c r="E2841" s="63">
        <f t="shared" si="16"/>
        <v>2.216528831085629E-2</v>
      </c>
      <c r="F2841" s="79">
        <f t="shared" si="16"/>
        <v>3.0388162307979139E-2</v>
      </c>
      <c r="G2841" s="79">
        <f t="shared" si="16"/>
        <v>2.9773639685085618E-2</v>
      </c>
      <c r="H2841" s="79">
        <f t="shared" si="16"/>
        <v>2.9159479537858468E-2</v>
      </c>
    </row>
    <row r="2842" spans="2:20" x14ac:dyDescent="0.25">
      <c r="B2842" s="8" t="s">
        <v>39</v>
      </c>
      <c r="C2842" s="63">
        <f t="shared" ref="C2842:H2842" si="17">+C2748/C2535-1</f>
        <v>7.3159077032315833E-2</v>
      </c>
      <c r="D2842" s="63">
        <f t="shared" si="17"/>
        <v>7.2784509109326434E-2</v>
      </c>
      <c r="E2842" s="63">
        <f t="shared" si="17"/>
        <v>7.2410071309329638E-2</v>
      </c>
      <c r="F2842" s="79">
        <f t="shared" si="17"/>
        <v>0.17719564157034284</v>
      </c>
      <c r="G2842" s="79">
        <f t="shared" si="17"/>
        <v>0.17555297195287189</v>
      </c>
      <c r="H2842" s="79">
        <f t="shared" si="17"/>
        <v>0.17391258378514651</v>
      </c>
    </row>
    <row r="2843" spans="2:20" x14ac:dyDescent="0.25">
      <c r="B2843" s="8" t="s">
        <v>40</v>
      </c>
      <c r="C2843" s="63">
        <f t="shared" ref="C2843:H2843" si="18">+C2748/C2443-1</f>
        <v>6.5353042181211629E-2</v>
      </c>
      <c r="D2843" s="63">
        <f t="shared" si="18"/>
        <v>6.4820630560411541E-2</v>
      </c>
      <c r="E2843" s="63">
        <f t="shared" si="18"/>
        <v>6.4288484141103108E-2</v>
      </c>
      <c r="F2843" s="79">
        <f t="shared" si="18"/>
        <v>0.16257080988159167</v>
      </c>
      <c r="G2843" s="79">
        <f t="shared" si="18"/>
        <v>0.16024855278992689</v>
      </c>
      <c r="H2843" s="79">
        <f t="shared" si="18"/>
        <v>0.15793091927180836</v>
      </c>
    </row>
    <row r="2844" spans="2:20" x14ac:dyDescent="0.25">
      <c r="B2844" s="80" t="s">
        <v>42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8" t="s">
        <v>13</v>
      </c>
      <c r="D5" s="78"/>
      <c r="E5" s="78"/>
      <c r="F5" s="78"/>
    </row>
    <row r="6" spans="2:6" x14ac:dyDescent="0.25">
      <c r="C6" s="78" t="s">
        <v>4</v>
      </c>
      <c r="D6" s="78"/>
      <c r="E6" s="78" t="s">
        <v>14</v>
      </c>
      <c r="F6" s="78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2026-04-08T15:24:38Z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