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Web mensual reporte\"/>
    </mc:Choice>
  </mc:AlternateContent>
  <xr:revisionPtr revIDLastSave="0" documentId="13_ncr:1_{8AF06825-57A9-4267-9D2C-C94803167410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7" i="12" l="1"/>
  <c r="C2871" i="3" l="1"/>
  <c r="D2871" i="3"/>
  <c r="E2871" i="3"/>
  <c r="F2871" i="3"/>
  <c r="G2871" i="3"/>
  <c r="H2871" i="3"/>
  <c r="C2872" i="3"/>
  <c r="H2873" i="3" l="1"/>
  <c r="G2873" i="3"/>
  <c r="F2873" i="3"/>
  <c r="E2873" i="3"/>
  <c r="D2873" i="3"/>
  <c r="C2873" i="3"/>
  <c r="H2872" i="3"/>
  <c r="G2872" i="3"/>
  <c r="F2872" i="3"/>
  <c r="E2872" i="3"/>
  <c r="D2872" i="3"/>
  <c r="AG33" i="12" l="1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B2808" i="3" s="1"/>
  <c r="B2809" i="3" s="1"/>
  <c r="B2810" i="3" s="1"/>
  <c r="B2811" i="3" s="1"/>
  <c r="B2812" i="3" s="1"/>
  <c r="B2813" i="3" s="1"/>
  <c r="B2814" i="3" s="1"/>
  <c r="B2815" i="3" s="1"/>
  <c r="B2816" i="3" s="1"/>
  <c r="B2817" i="3" s="1"/>
  <c r="B2818" i="3" s="1"/>
  <c r="B2819" i="3" s="1"/>
  <c r="B2820" i="3" s="1"/>
  <c r="B2821" i="3" s="1"/>
  <c r="B2822" i="3" s="1"/>
  <c r="B2823" i="3" s="1"/>
  <c r="B2824" i="3" s="1"/>
  <c r="B2825" i="3" s="1"/>
  <c r="B2826" i="3" s="1"/>
  <c r="B2827" i="3" s="1"/>
  <c r="B2828" i="3" s="1"/>
  <c r="B2829" i="3" s="1"/>
  <c r="B2830" i="3" s="1"/>
  <c r="B2831" i="3" s="1"/>
  <c r="B2832" i="3" s="1"/>
  <c r="B2833" i="3" s="1"/>
  <c r="B2834" i="3" s="1"/>
  <c r="B2835" i="3" s="1"/>
  <c r="B2836" i="3" s="1"/>
  <c r="B2837" i="3" s="1"/>
  <c r="B2838" i="3" s="1"/>
  <c r="B2839" i="3" s="1"/>
  <c r="T29" i="12"/>
  <c r="K29" i="12"/>
  <c r="R29" i="12"/>
  <c r="C29" i="12"/>
  <c r="J29" i="12"/>
  <c r="D29" i="12"/>
  <c r="M29" i="12"/>
  <c r="L29" i="12"/>
  <c r="F29" i="12"/>
  <c r="S29" i="12"/>
  <c r="E29" i="12"/>
  <c r="B2840" i="3" l="1"/>
  <c r="B2841" i="3" s="1"/>
  <c r="B2842" i="3" s="1"/>
  <c r="B2843" i="3" s="1"/>
  <c r="B2844" i="3" s="1"/>
  <c r="B2845" i="3" s="1"/>
  <c r="B2846" i="3" s="1"/>
  <c r="B2847" i="3" s="1"/>
  <c r="B2848" i="3" s="1"/>
  <c r="B2849" i="3" s="1"/>
  <c r="B2850" i="3" s="1"/>
  <c r="B2851" i="3" s="1"/>
  <c r="B2852" i="3" s="1"/>
  <c r="B2853" i="3" s="1"/>
  <c r="B2854" i="3" s="1"/>
  <c r="B2855" i="3" s="1"/>
  <c r="B2856" i="3" s="1"/>
  <c r="B2857" i="3" s="1"/>
  <c r="B2858" i="3" s="1"/>
  <c r="B2859" i="3" s="1"/>
  <c r="B2860" i="3" s="1"/>
  <c r="B2861" i="3" s="1"/>
  <c r="B2862" i="3" s="1"/>
  <c r="B2863" i="3" s="1"/>
  <c r="B2864" i="3" s="1"/>
  <c r="B2865" i="3" s="1"/>
  <c r="B2866" i="3" s="1"/>
  <c r="B2867" i="3" s="1"/>
  <c r="B2868" i="3" s="1"/>
  <c r="B2869" i="3" s="1"/>
  <c r="K28" i="12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J35" i="12" l="1"/>
  <c r="AL27" i="12"/>
  <c r="Z35" i="12"/>
  <c r="F35" i="12"/>
  <c r="AL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<sst xmlns="http://schemas.openxmlformats.org/spreadsheetml/2006/main" count="253" uniqueCount="43">
  <si>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</si>
  <si>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</si>
  <si>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</si>
  <si>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</si>
  <si>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</si>
  <si>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</si>
  <si>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</si>
  <si>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</si>
  <si>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</si>
  <si>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</si>
  <si>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</si>
  <si>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</si>
  <si>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</si>
  <si>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</si>
  <si>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</si>
  <si>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</si>
  <si>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</si>
  <si>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</si>
  <si>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</si>
  <si>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</si>
  <si>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</si>
  <si>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</si>
  <si>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</si>
  <si>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</si>
  <si>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</si>
  <si>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</si>
  <si>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</si>
  <si>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</si>
  <si>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</si>
  <si>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</si>
  <si>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</si>
  <si>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</si>
  <si>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</si>
  <si>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</si>
  <si>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</si>
  <si>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</si>
  <si>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</si>
  <si>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>2025</t>
  </si>
  <si>
    <t>3m</t>
  </si>
  <si>
    <t>6m</t>
  </si>
  <si>
    <t>9m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</si>
  <si>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</si>
  <si>
    <t>*Información de rentabilidad al cierre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</si>
</sst>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4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  <font>
      <i/>
      <sz val="8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0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0" fontId="0" fillId="0" borderId="0" xfId="0" applyNumberFormat="1"/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4" fontId="39" fillId="0" borderId="0" xfId="0" applyNumberFormat="1" applyFont="1" applyAlignment="1">
      <alignment horizontal="left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Diarios'!$P$3:$P$2869</c:f>
              <c:numCache>
                <c:formatCode>#,##0.00</c:formatCode>
                <c:ptCount val="286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  <c:pt idx="2805">
                  <c:v>110.73455738035834</c:v>
                </c:pt>
                <c:pt idx="2806">
                  <c:v>110.46573928283242</c:v>
                </c:pt>
                <c:pt idx="2807">
                  <c:v>110.17215131132762</c:v>
                </c:pt>
                <c:pt idx="2808">
                  <c:v>109.93554861504853</c:v>
                </c:pt>
                <c:pt idx="2809">
                  <c:v>110.0863815190239</c:v>
                </c:pt>
                <c:pt idx="2810">
                  <c:v>109.98235914551215</c:v>
                </c:pt>
                <c:pt idx="2811">
                  <c:v>109.98297180339944</c:v>
                </c:pt>
                <c:pt idx="2812">
                  <c:v>109.98358677320327</c:v>
                </c:pt>
                <c:pt idx="2813">
                  <c:v>109.6336886061071</c:v>
                </c:pt>
                <c:pt idx="2814">
                  <c:v>109.62287692833388</c:v>
                </c:pt>
                <c:pt idx="2815">
                  <c:v>109.87551160996918</c:v>
                </c:pt>
                <c:pt idx="2816">
                  <c:v>109.81787090639992</c:v>
                </c:pt>
                <c:pt idx="2817">
                  <c:v>109.49490887909538</c:v>
                </c:pt>
                <c:pt idx="2818">
                  <c:v>109.49559898618729</c:v>
                </c:pt>
                <c:pt idx="2819">
                  <c:v>109.49629140519575</c:v>
                </c:pt>
                <c:pt idx="2820">
                  <c:v>109.46846864540495</c:v>
                </c:pt>
                <c:pt idx="2821">
                  <c:v>109.54238616320681</c:v>
                </c:pt>
                <c:pt idx="2822">
                  <c:v>109.58918186811988</c:v>
                </c:pt>
                <c:pt idx="2823">
                  <c:v>109.41699015191605</c:v>
                </c:pt>
                <c:pt idx="2824">
                  <c:v>109.10446778070144</c:v>
                </c:pt>
                <c:pt idx="2825">
                  <c:v>109.10520489382259</c:v>
                </c:pt>
                <c:pt idx="2826">
                  <c:v>109.10594096139323</c:v>
                </c:pt>
                <c:pt idx="2827">
                  <c:v>108.97364536217835</c:v>
                </c:pt>
                <c:pt idx="2828">
                  <c:v>108.84326939373003</c:v>
                </c:pt>
                <c:pt idx="2829">
                  <c:v>109.07156012343142</c:v>
                </c:pt>
                <c:pt idx="2830">
                  <c:v>109.16595347051137</c:v>
                </c:pt>
                <c:pt idx="2831">
                  <c:v>108.8014410993682</c:v>
                </c:pt>
                <c:pt idx="2832">
                  <c:v>108.80228067644096</c:v>
                </c:pt>
                <c:pt idx="2833">
                  <c:v>108.8031202535137</c:v>
                </c:pt>
                <c:pt idx="2834">
                  <c:v>108.55816553952148</c:v>
                </c:pt>
                <c:pt idx="2835">
                  <c:v>108.70669749286188</c:v>
                </c:pt>
                <c:pt idx="2836">
                  <c:v>108.94587031244275</c:v>
                </c:pt>
                <c:pt idx="2837">
                  <c:v>109.00286983259574</c:v>
                </c:pt>
                <c:pt idx="2838">
                  <c:v>109.00359911888096</c:v>
                </c:pt>
                <c:pt idx="2839">
                  <c:v>109.00432840516615</c:v>
                </c:pt>
                <c:pt idx="2840">
                  <c:v>109.00505873777313</c:v>
                </c:pt>
                <c:pt idx="2841">
                  <c:v>109.0678600177214</c:v>
                </c:pt>
                <c:pt idx="2842">
                  <c:v>109.00226401228136</c:v>
                </c:pt>
                <c:pt idx="2843">
                  <c:v>109.49861880371758</c:v>
                </c:pt>
                <c:pt idx="2844">
                  <c:v>109.82097296755693</c:v>
                </c:pt>
                <c:pt idx="2845">
                  <c:v>109.9465641427287</c:v>
                </c:pt>
                <c:pt idx="2846">
                  <c:v>109.94718639818477</c:v>
                </c:pt>
                <c:pt idx="2847">
                  <c:v>109.94780542394123</c:v>
                </c:pt>
                <c:pt idx="2848">
                  <c:v>110.10628463012924</c:v>
                </c:pt>
                <c:pt idx="2849">
                  <c:v>110.30838415910083</c:v>
                </c:pt>
                <c:pt idx="2850">
                  <c:v>110.58373542810995</c:v>
                </c:pt>
                <c:pt idx="2851">
                  <c:v>110.68025519394635</c:v>
                </c:pt>
                <c:pt idx="2852">
                  <c:v>110.96516011800406</c:v>
                </c:pt>
                <c:pt idx="2853">
                  <c:v>110.96569771426823</c:v>
                </c:pt>
                <c:pt idx="2854">
                  <c:v>110.96622887225379</c:v>
                </c:pt>
                <c:pt idx="2855">
                  <c:v>111.14324719662238</c:v>
                </c:pt>
                <c:pt idx="2856">
                  <c:v>111.0387365723918</c:v>
                </c:pt>
                <c:pt idx="2857">
                  <c:v>111.08956364322066</c:v>
                </c:pt>
                <c:pt idx="2858">
                  <c:v>111.03008260887066</c:v>
                </c:pt>
                <c:pt idx="2859">
                  <c:v>110.90341577620565</c:v>
                </c:pt>
                <c:pt idx="2860">
                  <c:v>110.90398444080461</c:v>
                </c:pt>
                <c:pt idx="2861">
                  <c:v>110.90452958919836</c:v>
                </c:pt>
                <c:pt idx="2862">
                  <c:v>110.93782212228008</c:v>
                </c:pt>
                <c:pt idx="2863">
                  <c:v>110.89158391822446</c:v>
                </c:pt>
                <c:pt idx="2864">
                  <c:v>110.89247112051233</c:v>
                </c:pt>
                <c:pt idx="2865">
                  <c:v>110.9081607050681</c:v>
                </c:pt>
                <c:pt idx="2866">
                  <c:v>110.96721417205046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Diarios'!$E$3:$E$2869</c:f>
              <c:numCache>
                <c:formatCode>#,##0.00</c:formatCode>
                <c:ptCount val="286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  <c:pt idx="2805">
                  <c:v>114.75477393826183</c:v>
                </c:pt>
                <c:pt idx="2806">
                  <c:v>114.47649838938322</c:v>
                </c:pt>
                <c:pt idx="2807">
                  <c:v>114.17251677976749</c:v>
                </c:pt>
                <c:pt idx="2808">
                  <c:v>113.92767312608383</c:v>
                </c:pt>
                <c:pt idx="2809">
                  <c:v>114.08491481723475</c:v>
                </c:pt>
                <c:pt idx="2810">
                  <c:v>113.97766545299498</c:v>
                </c:pt>
                <c:pt idx="2811">
                  <c:v>113.97900698945992</c:v>
                </c:pt>
                <c:pt idx="2812">
                  <c:v>113.98035097562249</c:v>
                </c:pt>
                <c:pt idx="2813">
                  <c:v>113.61793257812704</c:v>
                </c:pt>
                <c:pt idx="2814">
                  <c:v>113.60741754472811</c:v>
                </c:pt>
                <c:pt idx="2815">
                  <c:v>113.87030590546709</c:v>
                </c:pt>
                <c:pt idx="2816">
                  <c:v>113.81119285934844</c:v>
                </c:pt>
                <c:pt idx="2817">
                  <c:v>113.47672972483942</c:v>
                </c:pt>
                <c:pt idx="2818">
                  <c:v>113.47814959457916</c:v>
                </c:pt>
                <c:pt idx="2819">
                  <c:v>113.47957315464278</c:v>
                </c:pt>
                <c:pt idx="2820">
                  <c:v>113.45140259721485</c:v>
                </c:pt>
                <c:pt idx="2821">
                  <c:v>113.52875763240746</c:v>
                </c:pt>
                <c:pt idx="2822">
                  <c:v>113.57797058055556</c:v>
                </c:pt>
                <c:pt idx="2823">
                  <c:v>113.39995194170226</c:v>
                </c:pt>
                <c:pt idx="2824">
                  <c:v>113.07631888895254</c:v>
                </c:pt>
                <c:pt idx="2825">
                  <c:v>113.07773746682358</c:v>
                </c:pt>
                <c:pt idx="2826">
                  <c:v>113.07915626692957</c:v>
                </c:pt>
                <c:pt idx="2827">
                  <c:v>112.94253528682107</c:v>
                </c:pt>
                <c:pt idx="2828">
                  <c:v>112.80790627023389</c:v>
                </c:pt>
                <c:pt idx="2829">
                  <c:v>113.04544327760252</c:v>
                </c:pt>
                <c:pt idx="2830">
                  <c:v>113.14446644971832</c:v>
                </c:pt>
                <c:pt idx="2831">
                  <c:v>112.76689009015915</c:v>
                </c:pt>
                <c:pt idx="2832">
                  <c:v>112.7684153978693</c:v>
                </c:pt>
                <c:pt idx="2833">
                  <c:v>112.76993985614763</c:v>
                </c:pt>
                <c:pt idx="2834">
                  <c:v>112.51642105190777</c:v>
                </c:pt>
                <c:pt idx="2835">
                  <c:v>112.67120447777243</c:v>
                </c:pt>
                <c:pt idx="2836">
                  <c:v>112.92005699048241</c:v>
                </c:pt>
                <c:pt idx="2837">
                  <c:v>112.97983995613673</c:v>
                </c:pt>
                <c:pt idx="2838">
                  <c:v>112.98127660703943</c:v>
                </c:pt>
                <c:pt idx="2839">
                  <c:v>112.98271309753079</c:v>
                </c:pt>
                <c:pt idx="2840">
                  <c:v>112.98415065179127</c:v>
                </c:pt>
                <c:pt idx="2841">
                  <c:v>113.0499470673011</c:v>
                </c:pt>
                <c:pt idx="2842">
                  <c:v>112.98276936221627</c:v>
                </c:pt>
                <c:pt idx="2843">
                  <c:v>113.49848792237832</c:v>
                </c:pt>
                <c:pt idx="2844">
                  <c:v>113.83366264815601</c:v>
                </c:pt>
                <c:pt idx="2845">
                  <c:v>113.96467416123741</c:v>
                </c:pt>
                <c:pt idx="2846">
                  <c:v>113.96601749146497</c:v>
                </c:pt>
                <c:pt idx="2847">
                  <c:v>113.96735775118694</c:v>
                </c:pt>
                <c:pt idx="2848">
                  <c:v>114.13249429261124</c:v>
                </c:pt>
                <c:pt idx="2849">
                  <c:v>114.34288980916351</c:v>
                </c:pt>
                <c:pt idx="2850">
                  <c:v>114.62929307016094</c:v>
                </c:pt>
                <c:pt idx="2851">
                  <c:v>114.72989459001526</c:v>
                </c:pt>
                <c:pt idx="2852">
                  <c:v>115.02717984733212</c:v>
                </c:pt>
                <c:pt idx="2853">
                  <c:v>115.02843968044924</c:v>
                </c:pt>
                <c:pt idx="2854">
                  <c:v>115.02969353316215</c:v>
                </c:pt>
                <c:pt idx="2855">
                  <c:v>115.21466920283174</c:v>
                </c:pt>
                <c:pt idx="2856">
                  <c:v>115.10615696099474</c:v>
                </c:pt>
                <c:pt idx="2857">
                  <c:v>115.15955772821813</c:v>
                </c:pt>
                <c:pt idx="2858">
                  <c:v>115.09857413991649</c:v>
                </c:pt>
                <c:pt idx="2859">
                  <c:v>114.96792071274288</c:v>
                </c:pt>
                <c:pt idx="2860">
                  <c:v>114.96920591111477</c:v>
                </c:pt>
                <c:pt idx="2861">
                  <c:v>114.97046614895827</c:v>
                </c:pt>
                <c:pt idx="2862">
                  <c:v>115.00578897183898</c:v>
                </c:pt>
                <c:pt idx="2863">
                  <c:v>114.95853738754222</c:v>
                </c:pt>
                <c:pt idx="2864">
                  <c:v>114.96015194425148</c:v>
                </c:pt>
                <c:pt idx="2865">
                  <c:v>114.97710552489953</c:v>
                </c:pt>
                <c:pt idx="2866">
                  <c:v>115.03900769608875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Diarios'!$D$3:$D$2839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Diarios'!$D$3:$D$2869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  <c:pt idx="2837">
                  <c:v>114.44292915412419</c:v>
                </c:pt>
                <c:pt idx="2838">
                  <c:v>114.44457197743758</c:v>
                </c:pt>
                <c:pt idx="2839">
                  <c:v>114.44621464333933</c:v>
                </c:pt>
                <c:pt idx="2840">
                  <c:v>114.44785839186839</c:v>
                </c:pt>
                <c:pt idx="2841">
                  <c:v>114.51469488152158</c:v>
                </c:pt>
                <c:pt idx="2842">
                  <c:v>114.44683435037507</c:v>
                </c:pt>
                <c:pt idx="2843">
                  <c:v>114.96942417601399</c:v>
                </c:pt>
                <c:pt idx="2844">
                  <c:v>115.30913173872231</c:v>
                </c:pt>
                <c:pt idx="2845">
                  <c:v>115.442030576279</c:v>
                </c:pt>
                <c:pt idx="2846">
                  <c:v>115.44358052557061</c:v>
                </c:pt>
                <c:pt idx="2847">
                  <c:v>115.44512736931304</c:v>
                </c:pt>
                <c:pt idx="2848">
                  <c:v>115.61259465300375</c:v>
                </c:pt>
                <c:pt idx="2849">
                  <c:v>115.82590846594472</c:v>
                </c:pt>
                <c:pt idx="2850">
                  <c:v>116.11621666313926</c:v>
                </c:pt>
                <c:pt idx="2851">
                  <c:v>116.2183136189711</c:v>
                </c:pt>
                <c:pt idx="2852">
                  <c:v>116.51964659946053</c:v>
                </c:pt>
                <c:pt idx="2853">
                  <c:v>116.52111374989818</c:v>
                </c:pt>
                <c:pt idx="2854">
                  <c:v>116.52257484681274</c:v>
                </c:pt>
                <c:pt idx="2855">
                  <c:v>116.71014245336625</c:v>
                </c:pt>
                <c:pt idx="2856">
                  <c:v>116.6004128360923</c:v>
                </c:pt>
                <c:pt idx="2857">
                  <c:v>116.65469801787539</c:v>
                </c:pt>
                <c:pt idx="2858">
                  <c:v>116.59311375617794</c:v>
                </c:pt>
                <c:pt idx="2859">
                  <c:v>116.46095468420661</c:v>
                </c:pt>
                <c:pt idx="2860">
                  <c:v>116.46244744779621</c:v>
                </c:pt>
                <c:pt idx="2861">
                  <c:v>116.46391493120422</c:v>
                </c:pt>
                <c:pt idx="2862">
                  <c:v>116.49988752847186</c:v>
                </c:pt>
                <c:pt idx="2863">
                  <c:v>116.45221293304976</c:v>
                </c:pt>
                <c:pt idx="2864">
                  <c:v>116.45403932913931</c:v>
                </c:pt>
                <c:pt idx="2865">
                  <c:v>116.47140410828358</c:v>
                </c:pt>
                <c:pt idx="2866">
                  <c:v>116.53430178302352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Diarios'!$Q$3:$Q$2869</c:f>
              <c:numCache>
                <c:formatCode>#,##0.00</c:formatCode>
                <c:ptCount val="286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  <c:pt idx="2805">
                  <c:v>190.44712099178693</c:v>
                </c:pt>
                <c:pt idx="2806">
                  <c:v>189.62854396933463</c:v>
                </c:pt>
                <c:pt idx="2807">
                  <c:v>183.14237314605188</c:v>
                </c:pt>
                <c:pt idx="2808">
                  <c:v>185.30999221734524</c:v>
                </c:pt>
                <c:pt idx="2809">
                  <c:v>181.04418237698025</c:v>
                </c:pt>
                <c:pt idx="2810">
                  <c:v>179.07754925337196</c:v>
                </c:pt>
                <c:pt idx="2811">
                  <c:v>179.06762153600656</c:v>
                </c:pt>
                <c:pt idx="2812">
                  <c:v>179.05769400331315</c:v>
                </c:pt>
                <c:pt idx="2813">
                  <c:v>181.20994951895938</c:v>
                </c:pt>
                <c:pt idx="2814">
                  <c:v>182.02281794437326</c:v>
                </c:pt>
                <c:pt idx="2815">
                  <c:v>181.27362396122729</c:v>
                </c:pt>
                <c:pt idx="2816">
                  <c:v>177.27505582756243</c:v>
                </c:pt>
                <c:pt idx="2817">
                  <c:v>175.10545458010427</c:v>
                </c:pt>
                <c:pt idx="2818">
                  <c:v>175.0957558536044</c:v>
                </c:pt>
                <c:pt idx="2819">
                  <c:v>175.08605712710451</c:v>
                </c:pt>
                <c:pt idx="2820">
                  <c:v>177.90300140327989</c:v>
                </c:pt>
                <c:pt idx="2821">
                  <c:v>178.26313743313875</c:v>
                </c:pt>
                <c:pt idx="2822">
                  <c:v>175.05590854388853</c:v>
                </c:pt>
                <c:pt idx="2823">
                  <c:v>173.40920530928594</c:v>
                </c:pt>
                <c:pt idx="2824">
                  <c:v>168.96833390560505</c:v>
                </c:pt>
                <c:pt idx="2825">
                  <c:v>168.9589189893066</c:v>
                </c:pt>
                <c:pt idx="2826">
                  <c:v>168.94950500962929</c:v>
                </c:pt>
                <c:pt idx="2827">
                  <c:v>172.32618927955542</c:v>
                </c:pt>
                <c:pt idx="2828">
                  <c:v>171.91843498678989</c:v>
                </c:pt>
                <c:pt idx="2829">
                  <c:v>174.1276832167116</c:v>
                </c:pt>
                <c:pt idx="2830">
                  <c:v>169.41788772926679</c:v>
                </c:pt>
                <c:pt idx="2831">
                  <c:v>168.1721920422105</c:v>
                </c:pt>
                <c:pt idx="2832">
                  <c:v>168.16281871894455</c:v>
                </c:pt>
                <c:pt idx="2833">
                  <c:v>168.15344633649192</c:v>
                </c:pt>
                <c:pt idx="2834">
                  <c:v>166.89865207310419</c:v>
                </c:pt>
                <c:pt idx="2835">
                  <c:v>173.23207573677408</c:v>
                </c:pt>
                <c:pt idx="2836">
                  <c:v>175.93835681484748</c:v>
                </c:pt>
                <c:pt idx="2837">
                  <c:v>175.18156986026534</c:v>
                </c:pt>
                <c:pt idx="2838">
                  <c:v>175.1717694077449</c:v>
                </c:pt>
                <c:pt idx="2839">
                  <c:v>175.16196989603773</c:v>
                </c:pt>
                <c:pt idx="2840">
                  <c:v>175.15217038433062</c:v>
                </c:pt>
                <c:pt idx="2841">
                  <c:v>175.88801107080141</c:v>
                </c:pt>
                <c:pt idx="2842">
                  <c:v>175.88782134918551</c:v>
                </c:pt>
                <c:pt idx="2843">
                  <c:v>182.00321584693631</c:v>
                </c:pt>
                <c:pt idx="2844">
                  <c:v>182.48476394895224</c:v>
                </c:pt>
                <c:pt idx="2845">
                  <c:v>182.7683322096255</c:v>
                </c:pt>
                <c:pt idx="2846">
                  <c:v>182.75813619416815</c:v>
                </c:pt>
                <c:pt idx="2847">
                  <c:v>182.74794064807577</c:v>
                </c:pt>
                <c:pt idx="2848">
                  <c:v>184.66217719111995</c:v>
                </c:pt>
                <c:pt idx="2849">
                  <c:v>186.80165166196613</c:v>
                </c:pt>
                <c:pt idx="2850">
                  <c:v>186.81768939396272</c:v>
                </c:pt>
                <c:pt idx="2851">
                  <c:v>187.52169823703449</c:v>
                </c:pt>
                <c:pt idx="2852">
                  <c:v>189.9141758661512</c:v>
                </c:pt>
                <c:pt idx="2853">
                  <c:v>189.90360374275971</c:v>
                </c:pt>
                <c:pt idx="2854">
                  <c:v>189.89303255869507</c:v>
                </c:pt>
                <c:pt idx="2855">
                  <c:v>189.2197216830665</c:v>
                </c:pt>
                <c:pt idx="2856">
                  <c:v>186.23538432451801</c:v>
                </c:pt>
                <c:pt idx="2857">
                  <c:v>189.89579822140431</c:v>
                </c:pt>
                <c:pt idx="2858">
                  <c:v>188.25043064577613</c:v>
                </c:pt>
                <c:pt idx="2859">
                  <c:v>189.17024408894727</c:v>
                </c:pt>
                <c:pt idx="2860">
                  <c:v>189.15970906279958</c:v>
                </c:pt>
                <c:pt idx="2861">
                  <c:v>189.14917450667173</c:v>
                </c:pt>
                <c:pt idx="2862">
                  <c:v>189.95784845319733</c:v>
                </c:pt>
                <c:pt idx="2863">
                  <c:v>187.59931338660485</c:v>
                </c:pt>
                <c:pt idx="2864">
                  <c:v>186.83753214664407</c:v>
                </c:pt>
                <c:pt idx="2865">
                  <c:v>190.69542008972527</c:v>
                </c:pt>
                <c:pt idx="2866">
                  <c:v>191.12678689236341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Diarios'!$H$3:$H$2869</c:f>
              <c:numCache>
                <c:formatCode>#,##0.00</c:formatCode>
                <c:ptCount val="286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  <c:pt idx="2805">
                  <c:v>183.72647068974601</c:v>
                </c:pt>
                <c:pt idx="2806">
                  <c:v>182.93820026953253</c:v>
                </c:pt>
                <c:pt idx="2807">
                  <c:v>176.68223325609659</c:v>
                </c:pt>
                <c:pt idx="2808">
                  <c:v>178.77465218281358</c:v>
                </c:pt>
                <c:pt idx="2809">
                  <c:v>174.66100860731575</c:v>
                </c:pt>
                <c:pt idx="2810">
                  <c:v>172.76525124621966</c:v>
                </c:pt>
                <c:pt idx="2811">
                  <c:v>172.75699359265496</c:v>
                </c:pt>
                <c:pt idx="2812">
                  <c:v>172.74873635890671</c:v>
                </c:pt>
                <c:pt idx="2813">
                  <c:v>174.83146357057527</c:v>
                </c:pt>
                <c:pt idx="2814">
                  <c:v>175.61891641889557</c:v>
                </c:pt>
                <c:pt idx="2815">
                  <c:v>174.89538215329509</c:v>
                </c:pt>
                <c:pt idx="2816">
                  <c:v>171.02787322142026</c:v>
                </c:pt>
                <c:pt idx="2817">
                  <c:v>168.92438728991928</c:v>
                </c:pt>
                <c:pt idx="2818">
                  <c:v>168.91630329868977</c:v>
                </c:pt>
                <c:pt idx="2819">
                  <c:v>168.90821969806814</c:v>
                </c:pt>
                <c:pt idx="2820">
                  <c:v>171.64233182759574</c:v>
                </c:pt>
                <c:pt idx="2821">
                  <c:v>171.99113495365725</c:v>
                </c:pt>
                <c:pt idx="2822">
                  <c:v>168.89800898153385</c:v>
                </c:pt>
                <c:pt idx="2823">
                  <c:v>167.3105274722258</c:v>
                </c:pt>
                <c:pt idx="2824">
                  <c:v>163.02716204748188</c:v>
                </c:pt>
                <c:pt idx="2825">
                  <c:v>163.01934975277234</c:v>
                </c:pt>
                <c:pt idx="2826">
                  <c:v>163.01153774761357</c:v>
                </c:pt>
                <c:pt idx="2827">
                  <c:v>166.27065456704312</c:v>
                </c:pt>
                <c:pt idx="2828">
                  <c:v>165.87854603349516</c:v>
                </c:pt>
                <c:pt idx="2829">
                  <c:v>168.01130381061645</c:v>
                </c:pt>
                <c:pt idx="2830">
                  <c:v>163.46887399298885</c:v>
                </c:pt>
                <c:pt idx="2831">
                  <c:v>162.26803227284014</c:v>
                </c:pt>
                <c:pt idx="2832">
                  <c:v>162.26025444215563</c:v>
                </c:pt>
                <c:pt idx="2833">
                  <c:v>162.2524769976938</c:v>
                </c:pt>
                <c:pt idx="2834">
                  <c:v>161.04287140992361</c:v>
                </c:pt>
                <c:pt idx="2835">
                  <c:v>167.15583318273201</c:v>
                </c:pt>
                <c:pt idx="2836">
                  <c:v>169.7686664425112</c:v>
                </c:pt>
                <c:pt idx="2837">
                  <c:v>169.03971450272846</c:v>
                </c:pt>
                <c:pt idx="2838">
                  <c:v>169.03158360398169</c:v>
                </c:pt>
                <c:pt idx="2839">
                  <c:v>169.02345309582398</c:v>
                </c:pt>
                <c:pt idx="2840">
                  <c:v>169.01532297824883</c:v>
                </c:pt>
                <c:pt idx="2841">
                  <c:v>169.72670062734701</c:v>
                </c:pt>
                <c:pt idx="2842">
                  <c:v>169.72790877261326</c:v>
                </c:pt>
                <c:pt idx="2843">
                  <c:v>175.62866817969882</c:v>
                </c:pt>
                <c:pt idx="2844">
                  <c:v>176.09461182008616</c:v>
                </c:pt>
                <c:pt idx="2845">
                  <c:v>176.36955415355737</c:v>
                </c:pt>
                <c:pt idx="2846">
                  <c:v>176.36109043694449</c:v>
                </c:pt>
                <c:pt idx="2847">
                  <c:v>176.35262711136153</c:v>
                </c:pt>
                <c:pt idx="2848">
                  <c:v>178.20071789986341</c:v>
                </c:pt>
                <c:pt idx="2849">
                  <c:v>180.26610017236086</c:v>
                </c:pt>
                <c:pt idx="2850">
                  <c:v>180.28297035215945</c:v>
                </c:pt>
                <c:pt idx="2851">
                  <c:v>180.96352778752882</c:v>
                </c:pt>
                <c:pt idx="2852">
                  <c:v>183.27294343412706</c:v>
                </c:pt>
                <c:pt idx="2853">
                  <c:v>183.2641628421672</c:v>
                </c:pt>
                <c:pt idx="2854">
                  <c:v>183.25538264510143</c:v>
                </c:pt>
                <c:pt idx="2855">
                  <c:v>182.60727317166894</c:v>
                </c:pt>
                <c:pt idx="2856">
                  <c:v>179.72970441347496</c:v>
                </c:pt>
                <c:pt idx="2857">
                  <c:v>183.26226758879903</c:v>
                </c:pt>
                <c:pt idx="2858">
                  <c:v>181.67649563860095</c:v>
                </c:pt>
                <c:pt idx="2859">
                  <c:v>182.56518730375126</c:v>
                </c:pt>
                <c:pt idx="2860">
                  <c:v>182.55643844442085</c:v>
                </c:pt>
                <c:pt idx="2861">
                  <c:v>182.54768988681045</c:v>
                </c:pt>
                <c:pt idx="2862">
                  <c:v>183.32938020040467</c:v>
                </c:pt>
                <c:pt idx="2863">
                  <c:v>181.02930242076687</c:v>
                </c:pt>
                <c:pt idx="2864">
                  <c:v>180.29562627857965</c:v>
                </c:pt>
                <c:pt idx="2865">
                  <c:v>184.01965333991711</c:v>
                </c:pt>
                <c:pt idx="2866">
                  <c:v>184.43730749351636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Diarios'!$F$3:$F$2869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  <c:pt idx="2805">
                  <c:v>194.27993572102545</c:v>
                </c:pt>
                <c:pt idx="2806">
                  <c:v>193.44892253221136</c:v>
                </c:pt>
                <c:pt idx="2807">
                  <c:v>186.83596836903405</c:v>
                </c:pt>
                <c:pt idx="2808">
                  <c:v>189.05111507921146</c:v>
                </c:pt>
                <c:pt idx="2809">
                  <c:v>184.70342960704971</c:v>
                </c:pt>
                <c:pt idx="2810">
                  <c:v>182.70106806141433</c:v>
                </c:pt>
                <c:pt idx="2811">
                  <c:v>182.69473091545709</c:v>
                </c:pt>
                <c:pt idx="2812">
                  <c:v>182.6883940158807</c:v>
                </c:pt>
                <c:pt idx="2813">
                  <c:v>184.89338191566623</c:v>
                </c:pt>
                <c:pt idx="2814">
                  <c:v>185.72858951917141</c:v>
                </c:pt>
                <c:pt idx="2815">
                  <c:v>184.96582948949353</c:v>
                </c:pt>
                <c:pt idx="2816">
                  <c:v>180.87800161879233</c:v>
                </c:pt>
                <c:pt idx="2817">
                  <c:v>178.65571059663355</c:v>
                </c:pt>
                <c:pt idx="2818">
                  <c:v>178.64950327658613</c:v>
                </c:pt>
                <c:pt idx="2819">
                  <c:v>178.64329617616826</c:v>
                </c:pt>
                <c:pt idx="2820">
                  <c:v>181.53736992228016</c:v>
                </c:pt>
                <c:pt idx="2821">
                  <c:v>181.90866636222765</c:v>
                </c:pt>
                <c:pt idx="2822">
                  <c:v>178.63952358800648</c:v>
                </c:pt>
                <c:pt idx="2823">
                  <c:v>176.9628013117354</c:v>
                </c:pt>
                <c:pt idx="2824">
                  <c:v>172.43458610314877</c:v>
                </c:pt>
                <c:pt idx="2825">
                  <c:v>172.42858380719341</c:v>
                </c:pt>
                <c:pt idx="2826">
                  <c:v>172.42258163046003</c:v>
                </c:pt>
                <c:pt idx="2827">
                  <c:v>175.87216097242666</c:v>
                </c:pt>
                <c:pt idx="2828">
                  <c:v>175.45971018953421</c:v>
                </c:pt>
                <c:pt idx="2829">
                  <c:v>177.71798646113066</c:v>
                </c:pt>
                <c:pt idx="2830">
                  <c:v>172.91538955573378</c:v>
                </c:pt>
                <c:pt idx="2831">
                  <c:v>171.64740433052225</c:v>
                </c:pt>
                <c:pt idx="2832">
                  <c:v>171.64142741140509</c:v>
                </c:pt>
                <c:pt idx="2833">
                  <c:v>171.63545071460126</c:v>
                </c:pt>
                <c:pt idx="2834">
                  <c:v>170.35812794204867</c:v>
                </c:pt>
                <c:pt idx="2835">
                  <c:v>176.82700227633032</c:v>
                </c:pt>
                <c:pt idx="2836">
                  <c:v>179.59336150801028</c:v>
                </c:pt>
                <c:pt idx="2837">
                  <c:v>178.82456900219466</c:v>
                </c:pt>
                <c:pt idx="2838">
                  <c:v>178.81831203043282</c:v>
                </c:pt>
                <c:pt idx="2839">
                  <c:v>178.81205527705788</c:v>
                </c:pt>
                <c:pt idx="2840">
                  <c:v>178.80579874207527</c:v>
                </c:pt>
                <c:pt idx="2841">
                  <c:v>179.56073836717241</c:v>
                </c:pt>
                <c:pt idx="2842">
                  <c:v>179.56437087848195</c:v>
                </c:pt>
                <c:pt idx="2843">
                  <c:v>185.8095409145607</c:v>
                </c:pt>
                <c:pt idx="2844">
                  <c:v>186.30493720054361</c:v>
                </c:pt>
                <c:pt idx="2845">
                  <c:v>186.59826784307364</c:v>
                </c:pt>
                <c:pt idx="2846">
                  <c:v>186.59175977095643</c:v>
                </c:pt>
                <c:pt idx="2847">
                  <c:v>186.58525190981473</c:v>
                </c:pt>
                <c:pt idx="2848">
                  <c:v>188.54304777894737</c:v>
                </c:pt>
                <c:pt idx="2849">
                  <c:v>190.73080051599874</c:v>
                </c:pt>
                <c:pt idx="2850">
                  <c:v>190.7511510749479</c:v>
                </c:pt>
                <c:pt idx="2851">
                  <c:v>191.47373578244893</c:v>
                </c:pt>
                <c:pt idx="2852">
                  <c:v>193.91982291601525</c:v>
                </c:pt>
                <c:pt idx="2853">
                  <c:v>193.91307473212302</c:v>
                </c:pt>
                <c:pt idx="2854">
                  <c:v>193.90632675577783</c:v>
                </c:pt>
                <c:pt idx="2855">
                  <c:v>193.22308211246235</c:v>
                </c:pt>
                <c:pt idx="2856">
                  <c:v>190.18072047927544</c:v>
                </c:pt>
                <c:pt idx="2857">
                  <c:v>193.92123957647823</c:v>
                </c:pt>
                <c:pt idx="2858">
                  <c:v>192.24575597335499</c:v>
                </c:pt>
                <c:pt idx="2859">
                  <c:v>193.18868140347362</c:v>
                </c:pt>
                <c:pt idx="2860">
                  <c:v>193.18195635989773</c:v>
                </c:pt>
                <c:pt idx="2861">
                  <c:v>193.17523142604125</c:v>
                </c:pt>
                <c:pt idx="2862">
                  <c:v>194.00497380536871</c:v>
                </c:pt>
                <c:pt idx="2863">
                  <c:v>191.5734702576174</c:v>
                </c:pt>
                <c:pt idx="2864">
                  <c:v>190.79956235418905</c:v>
                </c:pt>
                <c:pt idx="2865">
                  <c:v>194.74310281497773</c:v>
                </c:pt>
                <c:pt idx="2866">
                  <c:v>195.18765430388066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Diarios'!$B$3:$B$2869</c:f>
              <c:numCache>
                <c:formatCode>m/d/yyyy</c:formatCode>
                <c:ptCount val="286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</c:numCache>
            </c:numRef>
          </c:cat>
          <c:val>
            <c:numRef>
              <c:f>'Valores Cuota Diarios'!$G$3:$G$2869</c:f>
              <c:numCache>
                <c:formatCode>#,##0.00</c:formatCode>
                <c:ptCount val="286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  <c:pt idx="2805">
                  <c:v>190.12054593101502</c:v>
                </c:pt>
                <c:pt idx="2806">
                  <c:v>189.30608306483478</c:v>
                </c:pt>
                <c:pt idx="2807">
                  <c:v>182.83355116345058</c:v>
                </c:pt>
                <c:pt idx="2808">
                  <c:v>185.00003197247594</c:v>
                </c:pt>
                <c:pt idx="2809">
                  <c:v>180.74432598198064</c:v>
                </c:pt>
                <c:pt idx="2810">
                  <c:v>178.78371282742683</c:v>
                </c:pt>
                <c:pt idx="2811">
                  <c:v>178.77633953402841</c:v>
                </c:pt>
                <c:pt idx="2812">
                  <c:v>178.7689665707164</c:v>
                </c:pt>
                <c:pt idx="2813">
                  <c:v>180.92546217671347</c:v>
                </c:pt>
                <c:pt idx="2814">
                  <c:v>181.74155427453593</c:v>
                </c:pt>
                <c:pt idx="2815">
                  <c:v>180.9939818500529</c:v>
                </c:pt>
                <c:pt idx="2816">
                  <c:v>176.99277326371589</c:v>
                </c:pt>
                <c:pt idx="2817">
                  <c:v>174.81707060227529</c:v>
                </c:pt>
                <c:pt idx="2818">
                  <c:v>174.80985063344988</c:v>
                </c:pt>
                <c:pt idx="2819">
                  <c:v>174.80263096668381</c:v>
                </c:pt>
                <c:pt idx="2820">
                  <c:v>177.63332028006289</c:v>
                </c:pt>
                <c:pt idx="2821">
                  <c:v>177.99546490399996</c:v>
                </c:pt>
                <c:pt idx="2822">
                  <c:v>174.7955016830459</c:v>
                </c:pt>
                <c:pt idx="2823">
                  <c:v>173.15372448479826</c:v>
                </c:pt>
                <c:pt idx="2824">
                  <c:v>168.72187178474556</c:v>
                </c:pt>
                <c:pt idx="2825">
                  <c:v>168.71489266174612</c:v>
                </c:pt>
                <c:pt idx="2826">
                  <c:v>168.70791373965585</c:v>
                </c:pt>
                <c:pt idx="2827">
                  <c:v>172.08204729066895</c:v>
                </c:pt>
                <c:pt idx="2828">
                  <c:v>171.6773594983199</c:v>
                </c:pt>
                <c:pt idx="2829">
                  <c:v>173.88581458659547</c:v>
                </c:pt>
                <c:pt idx="2830">
                  <c:v>169.18566798069682</c:v>
                </c:pt>
                <c:pt idx="2831">
                  <c:v>167.94393172296483</c:v>
                </c:pt>
                <c:pt idx="2832">
                  <c:v>167.93698279861536</c:v>
                </c:pt>
                <c:pt idx="2833">
                  <c:v>167.93003417567292</c:v>
                </c:pt>
                <c:pt idx="2834">
                  <c:v>166.67919464893569</c:v>
                </c:pt>
                <c:pt idx="2835">
                  <c:v>173.00723755840772</c:v>
                </c:pt>
                <c:pt idx="2836">
                  <c:v>175.71268677478432</c:v>
                </c:pt>
                <c:pt idx="2837">
                  <c:v>174.95935942803095</c:v>
                </c:pt>
                <c:pt idx="2838">
                  <c:v>174.95209074452873</c:v>
                </c:pt>
                <c:pt idx="2839">
                  <c:v>174.9448223624745</c:v>
                </c:pt>
                <c:pt idx="2840">
                  <c:v>174.93755428186842</c:v>
                </c:pt>
                <c:pt idx="2841">
                  <c:v>175.6750100202145</c:v>
                </c:pt>
                <c:pt idx="2842">
                  <c:v>175.67741221495598</c:v>
                </c:pt>
                <c:pt idx="2843">
                  <c:v>181.78620377766936</c:v>
                </c:pt>
                <c:pt idx="2844">
                  <c:v>182.26967831347756</c:v>
                </c:pt>
                <c:pt idx="2845">
                  <c:v>182.55545878174055</c:v>
                </c:pt>
                <c:pt idx="2846">
                  <c:v>182.54789496256291</c:v>
                </c:pt>
                <c:pt idx="2847">
                  <c:v>182.54033144111455</c:v>
                </c:pt>
                <c:pt idx="2848">
                  <c:v>184.45447564670957</c:v>
                </c:pt>
                <c:pt idx="2849">
                  <c:v>186.59356350577738</c:v>
                </c:pt>
                <c:pt idx="2850">
                  <c:v>186.61224923550563</c:v>
                </c:pt>
                <c:pt idx="2851">
                  <c:v>187.31792734166294</c:v>
                </c:pt>
                <c:pt idx="2852">
                  <c:v>189.70968010063888</c:v>
                </c:pt>
                <c:pt idx="2853">
                  <c:v>189.70183477497744</c:v>
                </c:pt>
                <c:pt idx="2854">
                  <c:v>189.69398974706527</c:v>
                </c:pt>
                <c:pt idx="2855">
                  <c:v>189.02434840592204</c:v>
                </c:pt>
                <c:pt idx="2856">
                  <c:v>186.04687754150899</c:v>
                </c:pt>
                <c:pt idx="2857">
                  <c:v>189.70484757489652</c:v>
                </c:pt>
                <c:pt idx="2858">
                  <c:v>188.06456077149332</c:v>
                </c:pt>
                <c:pt idx="2859">
                  <c:v>188.98573935393361</c:v>
                </c:pt>
                <c:pt idx="2860">
                  <c:v>188.97792171394275</c:v>
                </c:pt>
                <c:pt idx="2861">
                  <c:v>188.97010427566195</c:v>
                </c:pt>
                <c:pt idx="2862">
                  <c:v>189.78054027601775</c:v>
                </c:pt>
                <c:pt idx="2863">
                  <c:v>187.40075384312885</c:v>
                </c:pt>
                <c:pt idx="2864">
                  <c:v>186.64247905528424</c:v>
                </c:pt>
                <c:pt idx="2865">
                  <c:v>190.49884997139247</c:v>
                </c:pt>
                <c:pt idx="2866">
                  <c:v>190.93246113810918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Diarios'!$B$3:$B$2839</c:f>
              <c:numCache>
                <c:formatCode>m/d/yyyy</c:formatCode>
                <c:ptCount val="283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</c:numCache>
            </c:numRef>
          </c:cat>
          <c:val>
            <c:numRef>
              <c:f>'Valores Cuota Diarios'!$M$3:$M$2839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  <c:pt idx="2805">
                  <c:v>115.3919766992607</c:v>
                </c:pt>
                <c:pt idx="2806">
                  <c:v>115.40074558652859</c:v>
                </c:pt>
                <c:pt idx="2807">
                  <c:v>115.41157795660456</c:v>
                </c:pt>
                <c:pt idx="2808">
                  <c:v>115.42189593987619</c:v>
                </c:pt>
                <c:pt idx="2809">
                  <c:v>115.43340084767995</c:v>
                </c:pt>
                <c:pt idx="2810">
                  <c:v>115.4452126934101</c:v>
                </c:pt>
                <c:pt idx="2811">
                  <c:v>115.45554359025586</c:v>
                </c:pt>
                <c:pt idx="2812">
                  <c:v>115.46589185342883</c:v>
                </c:pt>
                <c:pt idx="2813">
                  <c:v>115.47478910409319</c:v>
                </c:pt>
                <c:pt idx="2814">
                  <c:v>115.4847374347826</c:v>
                </c:pt>
                <c:pt idx="2815">
                  <c:v>115.49597324249859</c:v>
                </c:pt>
                <c:pt idx="2816">
                  <c:v>115.50545863258729</c:v>
                </c:pt>
                <c:pt idx="2817">
                  <c:v>115.51640302026389</c:v>
                </c:pt>
                <c:pt idx="2818">
                  <c:v>115.52688812168361</c:v>
                </c:pt>
                <c:pt idx="2819">
                  <c:v>115.5374649005303</c:v>
                </c:pt>
                <c:pt idx="2820">
                  <c:v>115.54468457179884</c:v>
                </c:pt>
                <c:pt idx="2821">
                  <c:v>115.55775208394044</c:v>
                </c:pt>
                <c:pt idx="2822">
                  <c:v>115.56877629030437</c:v>
                </c:pt>
                <c:pt idx="2823">
                  <c:v>115.57936665333663</c:v>
                </c:pt>
                <c:pt idx="2824">
                  <c:v>115.58824139472807</c:v>
                </c:pt>
                <c:pt idx="2825">
                  <c:v>115.59860627712787</c:v>
                </c:pt>
                <c:pt idx="2826">
                  <c:v>115.60911635397328</c:v>
                </c:pt>
                <c:pt idx="2827">
                  <c:v>115.62092311968971</c:v>
                </c:pt>
                <c:pt idx="2828">
                  <c:v>115.6314959181349</c:v>
                </c:pt>
                <c:pt idx="2829">
                  <c:v>115.64255913978134</c:v>
                </c:pt>
                <c:pt idx="2830">
                  <c:v>115.65361884832356</c:v>
                </c:pt>
                <c:pt idx="2831">
                  <c:v>115.66418242378455</c:v>
                </c:pt>
                <c:pt idx="2832">
                  <c:v>115.67452578619795</c:v>
                </c:pt>
                <c:pt idx="2833">
                  <c:v>115.68476035636361</c:v>
                </c:pt>
                <c:pt idx="2834">
                  <c:v>115.69556521269539</c:v>
                </c:pt>
                <c:pt idx="2835">
                  <c:v>115.70656822708636</c:v>
                </c:pt>
                <c:pt idx="2836">
                  <c:v>115.71698030638375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42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4"/>
        <c:majorTimeUnit val="months"/>
      </c:dateAx>
      <c:valAx>
        <c:axId val="1793626624"/>
        <c:scaling>
          <c:orientation val="minMax"/>
          <c:max val="117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Diarios'!$B$2524:$B$2869</c:f>
              <c:numCache>
                <c:formatCode>m/d/yyyy</c:formatCode>
                <c:ptCount val="34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</c:numCache>
            </c:numRef>
          </c:cat>
          <c:val>
            <c:numRef>
              <c:f>'Valores Cuota Diarios'!$S$2508:$S$2869</c:f>
              <c:numCache>
                <c:formatCode>#,##0.00</c:formatCode>
                <c:ptCount val="3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  <c:pt idx="300">
                  <c:v>101.57600405671533</c:v>
                </c:pt>
                <c:pt idx="301">
                  <c:v>101.31347157135595</c:v>
                </c:pt>
                <c:pt idx="302">
                  <c:v>99.805420469780174</c:v>
                </c:pt>
                <c:pt idx="303">
                  <c:v>100.58541486896638</c:v>
                </c:pt>
                <c:pt idx="304">
                  <c:v>99.799391386541174</c:v>
                </c:pt>
                <c:pt idx="305">
                  <c:v>98.800178643494817</c:v>
                </c:pt>
                <c:pt idx="306">
                  <c:v>98.796034941853122</c:v>
                </c:pt>
                <c:pt idx="307">
                  <c:v>98.791891384685755</c:v>
                </c:pt>
                <c:pt idx="308">
                  <c:v>99.680971782835698</c:v>
                </c:pt>
                <c:pt idx="309">
                  <c:v>99.711323202903472</c:v>
                </c:pt>
                <c:pt idx="310">
                  <c:v>99.508488396722413</c:v>
                </c:pt>
                <c:pt idx="311">
                  <c:v>98.143559962404225</c:v>
                </c:pt>
                <c:pt idx="312">
                  <c:v>97.594736537720067</c:v>
                </c:pt>
                <c:pt idx="313">
                  <c:v>97.590658160259011</c:v>
                </c:pt>
                <c:pt idx="314">
                  <c:v>97.586579914106252</c:v>
                </c:pt>
                <c:pt idx="315">
                  <c:v>98.533595811235969</c:v>
                </c:pt>
                <c:pt idx="316">
                  <c:v>98.889936077937691</c:v>
                </c:pt>
                <c:pt idx="317">
                  <c:v>97.782415829009111</c:v>
                </c:pt>
                <c:pt idx="318">
                  <c:v>97.64238107396568</c:v>
                </c:pt>
                <c:pt idx="319">
                  <c:v>96.044344749526658</c:v>
                </c:pt>
                <c:pt idx="320">
                  <c:v>96.040319889655578</c:v>
                </c:pt>
                <c:pt idx="321">
                  <c:v>96.036295167760045</c:v>
                </c:pt>
                <c:pt idx="322">
                  <c:v>97.058586305151977</c:v>
                </c:pt>
                <c:pt idx="323">
                  <c:v>96.674508412460924</c:v>
                </c:pt>
                <c:pt idx="324">
                  <c:v>97.128773912772303</c:v>
                </c:pt>
                <c:pt idx="325">
                  <c:v>95.376598379585715</c:v>
                </c:pt>
                <c:pt idx="326">
                  <c:v>94.30559136380964</c:v>
                </c:pt>
                <c:pt idx="327">
                  <c:v>94.30164884521416</c:v>
                </c:pt>
                <c:pt idx="328">
                  <c:v>94.297706454672948</c:v>
                </c:pt>
                <c:pt idx="329">
                  <c:v>93.827617891983664</c:v>
                </c:pt>
                <c:pt idx="330">
                  <c:v>96.067730595044068</c:v>
                </c:pt>
                <c:pt idx="331">
                  <c:v>96.940687116019248</c:v>
                </c:pt>
                <c:pt idx="332">
                  <c:v>96.887649527534862</c:v>
                </c:pt>
                <c:pt idx="333">
                  <c:v>96.883568687116735</c:v>
                </c:pt>
                <c:pt idx="334">
                  <c:v>96.879487972862634</c:v>
                </c:pt>
                <c:pt idx="335">
                  <c:v>96.875407384775528</c:v>
                </c:pt>
                <c:pt idx="336">
                  <c:v>97.238934401760631</c:v>
                </c:pt>
                <c:pt idx="337">
                  <c:v>97.318367048594581</c:v>
                </c:pt>
                <c:pt idx="338">
                  <c:v>99.721555242127891</c:v>
                </c:pt>
                <c:pt idx="339">
                  <c:v>99.972906702390063</c:v>
                </c:pt>
                <c:pt idx="340">
                  <c:v>99.995405859780249</c:v>
                </c:pt>
                <c:pt idx="341">
                  <c:v>99.991201924144775</c:v>
                </c:pt>
                <c:pt idx="342">
                  <c:v>99.986998113515455</c:v>
                </c:pt>
                <c:pt idx="343">
                  <c:v>100.81704611393771</c:v>
                </c:pt>
                <c:pt idx="344">
                  <c:v>101.9139894185803</c:v>
                </c:pt>
                <c:pt idx="345">
                  <c:v>102.43918195309939</c:v>
                </c:pt>
                <c:pt idx="346">
                  <c:v>102.75542419821173</c:v>
                </c:pt>
                <c:pt idx="347">
                  <c:v>103.88184815443306</c:v>
                </c:pt>
                <c:pt idx="348">
                  <c:v>103.87850837517063</c:v>
                </c:pt>
                <c:pt idx="349">
                  <c:v>103.87517259314366</c:v>
                </c:pt>
                <c:pt idx="350">
                  <c:v>103.6950559709172</c:v>
                </c:pt>
                <c:pt idx="351">
                  <c:v>103.10111856960289</c:v>
                </c:pt>
                <c:pt idx="352">
                  <c:v>104.1864141576588</c:v>
                </c:pt>
                <c:pt idx="353">
                  <c:v>103.55732897335015</c:v>
                </c:pt>
                <c:pt idx="354">
                  <c:v>104.50511741017958</c:v>
                </c:pt>
                <c:pt idx="355">
                  <c:v>104.50279804931994</c:v>
                </c:pt>
                <c:pt idx="356">
                  <c:v>104.50048674402895</c:v>
                </c:pt>
                <c:pt idx="357">
                  <c:v>104.62603074579594</c:v>
                </c:pt>
                <c:pt idx="358">
                  <c:v>103.98493445534281</c:v>
                </c:pt>
                <c:pt idx="359">
                  <c:v>104.0182323864417</c:v>
                </c:pt>
                <c:pt idx="360">
                  <c:v>104.89508334720777</c:v>
                </c:pt>
                <c:pt idx="361">
                  <c:v>105.29703549678406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Diarios'!$B$2524:$B$2869</c:f>
              <c:numCache>
                <c:formatCode>m/d/yyyy</c:formatCode>
                <c:ptCount val="34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</c:numCache>
            </c:numRef>
          </c:cat>
          <c:val>
            <c:numRef>
              <c:f>'Valores Cuota Diarios'!$T$2524:$T$2869</c:f>
              <c:numCache>
                <c:formatCode>#,##0.00</c:formatCode>
                <c:ptCount val="34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  <c:pt idx="284">
                  <c:v>112.21463517199888</c:v>
                </c:pt>
                <c:pt idx="285">
                  <c:v>111.9238724133443</c:v>
                </c:pt>
                <c:pt idx="286">
                  <c:v>110.25716265702162</c:v>
                </c:pt>
                <c:pt idx="287">
                  <c:v>111.11811052184522</c:v>
                </c:pt>
                <c:pt idx="288">
                  <c:v>110.24905664231926</c:v>
                </c:pt>
                <c:pt idx="289">
                  <c:v>109.14450409143448</c:v>
                </c:pt>
                <c:pt idx="290">
                  <c:v>109.13921104546961</c:v>
                </c:pt>
                <c:pt idx="291">
                  <c:v>109.13391822381288</c:v>
                </c:pt>
                <c:pt idx="292">
                  <c:v>110.11535008222774</c:v>
                </c:pt>
                <c:pt idx="293">
                  <c:v>110.1481565046908</c:v>
                </c:pt>
                <c:pt idx="294">
                  <c:v>109.92337023763227</c:v>
                </c:pt>
                <c:pt idx="295">
                  <c:v>108.41487320443495</c:v>
                </c:pt>
                <c:pt idx="296">
                  <c:v>107.80790533762647</c:v>
                </c:pt>
                <c:pt idx="297">
                  <c:v>107.80269342401738</c:v>
                </c:pt>
                <c:pt idx="298">
                  <c:v>107.79748171915914</c:v>
                </c:pt>
                <c:pt idx="299">
                  <c:v>108.84287438727786</c:v>
                </c:pt>
                <c:pt idx="300">
                  <c:v>109.23578134760399</c:v>
                </c:pt>
                <c:pt idx="301">
                  <c:v>108.01168444337014</c:v>
                </c:pt>
                <c:pt idx="302">
                  <c:v>107.85629320407018</c:v>
                </c:pt>
                <c:pt idx="303">
                  <c:v>106.09039827147068</c:v>
                </c:pt>
                <c:pt idx="304">
                  <c:v>106.08525693929687</c:v>
                </c:pt>
                <c:pt idx="305">
                  <c:v>106.08011582238019</c:v>
                </c:pt>
                <c:pt idx="306">
                  <c:v>107.20861899407942</c:v>
                </c:pt>
                <c:pt idx="307">
                  <c:v>106.78367557882443</c:v>
                </c:pt>
                <c:pt idx="308">
                  <c:v>107.28473987421042</c:v>
                </c:pt>
                <c:pt idx="309">
                  <c:v>105.34866294486487</c:v>
                </c:pt>
                <c:pt idx="310">
                  <c:v>104.16499430045043</c:v>
                </c:pt>
                <c:pt idx="311">
                  <c:v>104.15995674412812</c:v>
                </c:pt>
                <c:pt idx="312">
                  <c:v>104.15491939081964</c:v>
                </c:pt>
                <c:pt idx="313">
                  <c:v>103.6350116900791</c:v>
                </c:pt>
                <c:pt idx="314">
                  <c:v>106.10857802196833</c:v>
                </c:pt>
                <c:pt idx="315">
                  <c:v>107.07207263022265</c:v>
                </c:pt>
                <c:pt idx="316">
                  <c:v>107.01279046034173</c:v>
                </c:pt>
                <c:pt idx="317">
                  <c:v>107.00758162969051</c:v>
                </c:pt>
                <c:pt idx="318">
                  <c:v>107.00237300208308</c:v>
                </c:pt>
                <c:pt idx="319">
                  <c:v>106.99716457751938</c:v>
                </c:pt>
                <c:pt idx="320">
                  <c:v>107.39796961697355</c:v>
                </c:pt>
                <c:pt idx="321">
                  <c:v>107.48499633137816</c:v>
                </c:pt>
                <c:pt idx="322">
                  <c:v>110.1385180975728</c:v>
                </c:pt>
                <c:pt idx="323">
                  <c:v>110.41540198785184</c:v>
                </c:pt>
                <c:pt idx="324">
                  <c:v>110.4395272297331</c:v>
                </c:pt>
                <c:pt idx="325">
                  <c:v>110.43416021928969</c:v>
                </c:pt>
                <c:pt idx="326">
                  <c:v>110.42879341253075</c:v>
                </c:pt>
                <c:pt idx="327">
                  <c:v>111.34479463600564</c:v>
                </c:pt>
                <c:pt idx="328">
                  <c:v>112.55554756907087</c:v>
                </c:pt>
                <c:pt idx="329">
                  <c:v>113.13483746309029</c:v>
                </c:pt>
                <c:pt idx="330">
                  <c:v>113.48335452030904</c:v>
                </c:pt>
                <c:pt idx="331">
                  <c:v>114.7266279006718</c:v>
                </c:pt>
                <c:pt idx="332">
                  <c:v>114.72218736186764</c:v>
                </c:pt>
                <c:pt idx="333">
                  <c:v>114.71775129082565</c:v>
                </c:pt>
                <c:pt idx="334">
                  <c:v>114.51808317855725</c:v>
                </c:pt>
                <c:pt idx="335">
                  <c:v>113.8614079282199</c:v>
                </c:pt>
                <c:pt idx="336">
                  <c:v>115.05921756410831</c:v>
                </c:pt>
                <c:pt idx="337">
                  <c:v>114.3637318458686</c:v>
                </c:pt>
                <c:pt idx="338">
                  <c:v>115.40966718701397</c:v>
                </c:pt>
                <c:pt idx="339">
                  <c:v>115.40634922580713</c:v>
                </c:pt>
                <c:pt idx="340">
                  <c:v>115.40304019915152</c:v>
                </c:pt>
                <c:pt idx="341">
                  <c:v>115.54092475814424</c:v>
                </c:pt>
                <c:pt idx="342">
                  <c:v>114.83219460130618</c:v>
                </c:pt>
                <c:pt idx="343">
                  <c:v>114.86821296954122</c:v>
                </c:pt>
                <c:pt idx="344">
                  <c:v>115.83576749217379</c:v>
                </c:pt>
                <c:pt idx="345">
                  <c:v>116.27888142977477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142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1"/>
        <c:majorTimeUnit val="months"/>
        <c:minorUnit val="1"/>
        <c:minorTimeUnit val="months"/>
      </c:dateAx>
      <c:valAx>
        <c:axId val="2137109103"/>
        <c:scaling>
          <c:orientation val="minMax"/>
          <c:max val="114"/>
          <c:min val="9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1381721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9" t="s">
        <v>5</v>
      </c>
      <c r="C22" s="69"/>
      <c r="D22" s="69"/>
      <c r="E22" s="69"/>
      <c r="F22" s="69"/>
      <c r="I22" s="69" t="s">
        <v>5</v>
      </c>
      <c r="J22" s="69"/>
      <c r="K22" s="69"/>
      <c r="L22" s="69"/>
      <c r="M22" s="69"/>
      <c r="P22" s="69" t="s">
        <v>5</v>
      </c>
      <c r="Q22" s="69"/>
      <c r="R22" s="69"/>
      <c r="S22" s="69"/>
      <c r="T22" s="69"/>
      <c r="W22" s="69" t="s">
        <v>5</v>
      </c>
      <c r="X22" s="69"/>
      <c r="Y22" s="69"/>
      <c r="Z22" s="69"/>
    </row>
    <row r="23" spans="1:26" ht="18" customHeight="1" x14ac:dyDescent="0.3">
      <c r="B23" s="70" t="s">
        <v>9</v>
      </c>
      <c r="C23" s="70"/>
      <c r="D23" s="70"/>
      <c r="E23" s="71"/>
      <c r="F23" s="73" t="s">
        <v>29</v>
      </c>
      <c r="G23" s="24"/>
      <c r="H23" s="24"/>
      <c r="I23" s="70" t="s">
        <v>11</v>
      </c>
      <c r="J23" s="70"/>
      <c r="K23" s="70"/>
      <c r="L23" s="71"/>
      <c r="M23" s="73" t="s">
        <v>30</v>
      </c>
      <c r="N23" s="24"/>
      <c r="O23" s="24"/>
      <c r="P23" s="70" t="s">
        <v>12</v>
      </c>
      <c r="Q23" s="70"/>
      <c r="R23" s="70"/>
      <c r="S23" s="71"/>
      <c r="T23" s="73" t="s">
        <v>31</v>
      </c>
      <c r="U23" s="24"/>
      <c r="V23" s="24"/>
      <c r="W23" s="67" t="s">
        <v>26</v>
      </c>
      <c r="X23" s="67"/>
      <c r="Y23" s="67"/>
      <c r="Z23" s="67"/>
    </row>
    <row r="24" spans="1:26" ht="28.15" customHeight="1" x14ac:dyDescent="0.3">
      <c r="B24" s="67"/>
      <c r="C24" s="67"/>
      <c r="D24" s="67"/>
      <c r="E24" s="72"/>
      <c r="F24" s="73"/>
      <c r="G24" s="24"/>
      <c r="H24" s="24"/>
      <c r="I24" s="67"/>
      <c r="J24" s="67"/>
      <c r="K24" s="67"/>
      <c r="L24" s="72"/>
      <c r="M24" s="73"/>
      <c r="N24" s="24"/>
      <c r="O24" s="24"/>
      <c r="P24" s="67"/>
      <c r="Q24" s="67"/>
      <c r="R24" s="67"/>
      <c r="S24" s="72"/>
      <c r="T24" s="73"/>
      <c r="U24" s="24"/>
      <c r="V24" s="24"/>
      <c r="W24" s="67"/>
      <c r="X24" s="67"/>
      <c r="Y24" s="67"/>
      <c r="Z24" s="67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46142</v>
      </c>
      <c r="B27" s="43">
        <f>+$A$27</f>
        <v>46142</v>
      </c>
      <c r="C27" s="36">
        <f>+(VLOOKUP($A27,'Valores Cuota Diarios'!$B:$Q,'Gráficos (2)'!C$25,0)/VLOOKUP($A28,'Valores Cuota Diarios'!$B:$Q,'Gráficos (2)'!C$25,0))-1</f>
        <v>0.11860042306922591</v>
      </c>
      <c r="D27" s="36">
        <f>+(VLOOKUP($A27,'Valores Cuota Diarios'!$B:$Q,'Gráficos (2)'!D$25,0)/VLOOKUP($A28,'Valores Cuota Diarios'!$B:$Q,'Gráficos (2)'!D$25,0))-1</f>
        <v>0.11771161743127134</v>
      </c>
      <c r="E27" s="50">
        <f>+(VLOOKUP($A27,'Valores Cuota Diarios'!$B:$Q,'Gráficos (2)'!E$25,0)/VLOOKUP($A28,'Valores Cuota Diarios'!$B:$Q,'Gráficos (2)'!E$25,0))-1</f>
        <v>0.11682351655609824</v>
      </c>
      <c r="F27" s="36">
        <f>+(VLOOKUP($A27,'Valores Cuota Diarios'!$B:$Q,'Gráficos (2)'!F$25,0)/VLOOKUP($A28,'Valores Cuota Diarios'!$B:$Q,'Gráficos (2)'!F$25,0))-1</f>
        <v>0.11297670664040993</v>
      </c>
      <c r="G27" s="28"/>
      <c r="H27" s="28"/>
      <c r="I27" s="43">
        <f>+$A$27</f>
        <v>46142</v>
      </c>
      <c r="J27" s="36">
        <f>+(VLOOKUP($A27,'Valores Cuota Diarios'!$B:$Q,'Gráficos (2)'!J$25,0)/VLOOKUP($A28,'Valores Cuota Diarios'!$B:$Q,'Gráficos (2)'!J$25,0))-1</f>
        <v>0.27360582858313975</v>
      </c>
      <c r="K27" s="36">
        <f>+(VLOOKUP($A27,'Valores Cuota Diarios'!$B:$Q,'Gráficos (2)'!K$25,0)/VLOOKUP($A28,'Valores Cuota Diarios'!$B:$Q,'Gráficos (2)'!K$25,0))-1</f>
        <v>0.26956275460233114</v>
      </c>
      <c r="L27" s="50">
        <f>+(VLOOKUP($A27,'Valores Cuota Diarios'!$B:$Q,'Gráficos (2)'!L$25,0)/VLOOKUP($A28,'Valores Cuota Diarios'!$B:$Q,'Gráficos (2)'!L$25,0))-1</f>
        <v>0.26553248901924964</v>
      </c>
      <c r="M27" s="36">
        <f>+(VLOOKUP($A27,'Valores Cuota Diarios'!$B:$Q,'Gráficos (2)'!M$25,0)/VLOOKUP($A28,'Valores Cuota Diarios'!$B:$Q,'Gráficos (2)'!M$25,0))-1</f>
        <v>0.26045503864082353</v>
      </c>
      <c r="N27" s="28"/>
      <c r="O27" s="28"/>
      <c r="P27" s="43">
        <f>+$A$27</f>
        <v>46142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46142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4.9370550038694283E-2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0.1765659429920865</v>
      </c>
      <c r="D34" s="30">
        <f>+(VLOOKUP($A27,'Valores Cuota Diarios'!$B:$Q,'Gráficos (2)'!D$25,0)/VLOOKUP(43248,'Valores Cuota Diarios'!$B:$Q,'Gráficos (2)'!D$25,0))-1</f>
        <v>0.16461765065068867</v>
      </c>
      <c r="E34" s="51">
        <f>+(VLOOKUP($A27,'Valores Cuota Diarios'!$B:$Q,'Gráficos (2)'!E$25,0)/VLOOKUP(43248,'Valores Cuota Diarios'!$B:$Q,'Gráficos (2)'!E$25,0))-1</f>
        <v>0.149358676648079</v>
      </c>
      <c r="F34" s="30">
        <f>+(VLOOKUP($A27,'Valores Cuota Diarios'!$B:$Q,'Gráficos (2)'!F$25,0)/VLOOKUP(43993,'Valores Cuota Diarios'!$B:$Q,'Gráficos (2)'!F$25,0))-1</f>
        <v>0.10908160705068104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0.94743102814977709</v>
      </c>
      <c r="K34" s="30">
        <f>+(VLOOKUP($A27,'Valores Cuota Diarios'!$B:$Q,'Gráficos (2)'!K$25,0)/VLOOKUP(43248,'Valores Cuota Diarios'!$B:$Q,'Gráficos (2)'!K$25,0))-1</f>
        <v>0.904682345601866</v>
      </c>
      <c r="L34" s="51">
        <f>+(VLOOKUP($A27,'Valores Cuota Diarios'!$B:$Q,'Gráficos (2)'!L$25,0)/VLOOKUP(43248,'Valores Cuota Diarios'!$B:$Q,'Gráficos (2)'!L$25,0))-1</f>
        <v>0.83939311961899299</v>
      </c>
      <c r="M34" s="30">
        <f>+(VLOOKUP($A27,'Valores Cuota Diarios'!$B:$Q,'Gráficos (2)'!M$25,0)/VLOOKUP(43993,'Valores Cuota Diarios'!$B:$Q,'Gráficos (2)'!M$25,0))-1</f>
        <v>0.90695420089725265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0.15889664913816826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Abril 2026</v>
      </c>
    </row>
    <row r="37" spans="1:26" ht="14.45" customHeight="1" x14ac:dyDescent="0.25">
      <c r="B37" s="68" t="s">
        <v>28</v>
      </c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zoomScale="70" zoomScaleNormal="70" workbookViewId="0"/>
  </sheetViews>
  <sheetFormatPr baseColWidth="10" defaultRowHeight="15" x14ac:dyDescent="0.25"/>
  <cols>
    <col min="1" max="1" width="7.425781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9" t="s">
        <v>5</v>
      </c>
      <c r="C22" s="69"/>
      <c r="D22" s="69"/>
      <c r="E22" s="69"/>
      <c r="F22" s="69"/>
      <c r="I22" s="69" t="s">
        <v>5</v>
      </c>
      <c r="J22" s="69"/>
      <c r="K22" s="69"/>
      <c r="L22" s="69"/>
      <c r="M22" s="69"/>
      <c r="P22" s="69" t="s">
        <v>5</v>
      </c>
      <c r="Q22" s="69"/>
      <c r="R22" s="69"/>
      <c r="S22" s="69"/>
      <c r="T22" s="69"/>
      <c r="W22" s="69" t="s">
        <v>5</v>
      </c>
      <c r="X22" s="69"/>
      <c r="Y22" s="69"/>
      <c r="Z22" s="69"/>
      <c r="AC22" s="69" t="s">
        <v>5</v>
      </c>
      <c r="AD22" s="69"/>
      <c r="AE22" s="69"/>
      <c r="AF22" s="69"/>
      <c r="AG22" s="69"/>
      <c r="AJ22" s="69" t="s">
        <v>5</v>
      </c>
      <c r="AK22" s="69"/>
      <c r="AL22" s="69"/>
    </row>
    <row r="23" spans="1:38" ht="18" customHeight="1" x14ac:dyDescent="0.3">
      <c r="B23" s="70" t="s">
        <v>9</v>
      </c>
      <c r="C23" s="70"/>
      <c r="D23" s="70"/>
      <c r="E23" s="71"/>
      <c r="F23" s="73" t="s">
        <v>29</v>
      </c>
      <c r="G23" s="24"/>
      <c r="H23" s="24"/>
      <c r="I23" s="70" t="s">
        <v>11</v>
      </c>
      <c r="J23" s="70"/>
      <c r="K23" s="70"/>
      <c r="L23" s="71"/>
      <c r="M23" s="73" t="s">
        <v>30</v>
      </c>
      <c r="N23" s="24"/>
      <c r="O23" s="24"/>
      <c r="P23" s="70" t="s">
        <v>12</v>
      </c>
      <c r="Q23" s="70"/>
      <c r="R23" s="70"/>
      <c r="S23" s="71"/>
      <c r="T23" s="73" t="s">
        <v>31</v>
      </c>
      <c r="U23" s="24"/>
      <c r="V23" s="24"/>
      <c r="W23" s="67" t="s">
        <v>34</v>
      </c>
      <c r="X23" s="67"/>
      <c r="Y23" s="67"/>
      <c r="Z23" s="67"/>
      <c r="AA23" s="24"/>
      <c r="AB23" s="24"/>
      <c r="AC23" s="70" t="s">
        <v>12</v>
      </c>
      <c r="AD23" s="70"/>
      <c r="AE23" s="70"/>
      <c r="AF23" s="71"/>
      <c r="AG23" s="73" t="s">
        <v>31</v>
      </c>
      <c r="AH23" s="24"/>
      <c r="AI23" s="24"/>
      <c r="AJ23" s="67" t="s">
        <v>26</v>
      </c>
      <c r="AK23" s="67"/>
      <c r="AL23" s="67"/>
    </row>
    <row r="24" spans="1:38" ht="28.15" customHeight="1" x14ac:dyDescent="0.3">
      <c r="B24" s="67"/>
      <c r="C24" s="67"/>
      <c r="D24" s="67"/>
      <c r="E24" s="72"/>
      <c r="F24" s="73"/>
      <c r="G24" s="24"/>
      <c r="H24" s="24"/>
      <c r="I24" s="67"/>
      <c r="J24" s="67"/>
      <c r="K24" s="67"/>
      <c r="L24" s="72"/>
      <c r="M24" s="73"/>
      <c r="N24" s="24"/>
      <c r="O24" s="24"/>
      <c r="P24" s="67"/>
      <c r="Q24" s="67"/>
      <c r="R24" s="67"/>
      <c r="S24" s="72"/>
      <c r="T24" s="73"/>
      <c r="U24" s="24"/>
      <c r="V24" s="24"/>
      <c r="W24" s="67"/>
      <c r="X24" s="67"/>
      <c r="Y24" s="67"/>
      <c r="Z24" s="67"/>
      <c r="AA24" s="24"/>
      <c r="AB24" s="24"/>
      <c r="AC24" s="67"/>
      <c r="AD24" s="67"/>
      <c r="AE24" s="67"/>
      <c r="AF24" s="72"/>
      <c r="AG24" s="73"/>
      <c r="AH24" s="24"/>
      <c r="AI24" s="24"/>
      <c r="AJ24" s="67"/>
      <c r="AK24" s="67"/>
      <c r="AL24" s="67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46142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2.6161409715518502E-2</v>
      </c>
      <c r="D27" s="30">
        <f>+(VLOOKUP($A27,'Valores Cuota Diarios'!$B:$Q,Gráficos!D$25,0)/VLOOKUP($A28,'Valores Cuota Diarios'!$B:$Q,Gráficos!D$25,0))-1</f>
        <v>2.595961169732286E-2</v>
      </c>
      <c r="E27" s="65">
        <f>+(VLOOKUP($A27,'Valores Cuota Diarios'!$B:$Q,Gráficos!E$25,0)/VLOOKUP($A28,'Valores Cuota Diarios'!$B:$Q,Gráficos!E$25,0))-1</f>
        <v>2.5757853032738254E-2</v>
      </c>
      <c r="F27" s="30">
        <f>(VLOOKUP($A27,'Valores Cuota Diarios'!$B:$Q,Gráficos!F$25,0)/VLOOKUP($A28,'Valores Cuota Diarios'!$B:$Q,Gráficos!F$25,0))-1</f>
        <v>2.492277982796165E-2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9.9432341611477293E-2</v>
      </c>
      <c r="K27" s="30">
        <f>(VLOOKUP($A27,'Valores Cuota Diarios'!$B:$Q,Gráficos!K$25,0)/VLOOKUP($A28,'Valores Cuota Diarios'!$B:$Q,Gráficos!K$25,0))-1</f>
        <v>9.8567763775110118E-2</v>
      </c>
      <c r="L27" s="65">
        <f>(VLOOKUP($A27,'Valores Cuota Diarios'!$B:$Q,Gráficos!L$25,0)/VLOOKUP($A28,'Valores Cuota Diarios'!$B:$Q,Gráficos!L$25,0))-1</f>
        <v>9.7703860169017442E-2</v>
      </c>
      <c r="M27" s="30">
        <f>(VLOOKUP($A27,'Valores Cuota Diarios'!$B:$Q,Gráficos!M$25,0)/VLOOKUP($A28,'Valores Cuota Diarios'!$B:$Q,Gráficos!M$25,0))-1</f>
        <v>9.6916448027393631E-2</v>
      </c>
      <c r="N27" s="28"/>
      <c r="O27" s="28"/>
      <c r="P27" s="64">
        <f>+$A$27</f>
        <v>46142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4.1042292789430723E-2</v>
      </c>
      <c r="Z27" s="31">
        <f>(VLOOKUP($A27,'Valores Cuota Diarios'!$B:$T,Gráficos!Z$25,0)/VLOOKUP($A$28,'Valores Cuota Diarios'!$B:$T,Gráficos!Z$25,0))-1</f>
        <v>4.0223626685714331E-2</v>
      </c>
      <c r="AA27" s="28"/>
      <c r="AB27" s="28"/>
      <c r="AC27" s="64">
        <f>+$A$27</f>
        <v>46142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1.0933122779314575E-2</v>
      </c>
      <c r="AL27" s="30">
        <f>(VLOOKUP($A27,'Valores Cuota Diarios'!$B:$Q,Gráficos!AL$25,0)/VLOOKUP($A28,'Valores Cuota Diarios'!$B:$Q,Gráficos!AL$25,0))-1</f>
        <v>1.0734323037536297E-2</v>
      </c>
    </row>
    <row r="28" spans="1:38" s="22" customFormat="1" ht="25.15" customHeight="1" x14ac:dyDescent="0.25">
      <c r="A28" s="54">
        <v>46022</v>
      </c>
      <c r="B28" s="35" t="s">
        <v>37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37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37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37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0.1765659429920865</v>
      </c>
      <c r="D35" s="30">
        <f>+(VLOOKUP($A27,'Valores Cuota Diarios'!$B:$Q,Gráficos!D$25,0)/VLOOKUP(43249,'Valores Cuota Diarios'!$B:$Q,Gráficos!D$25,0))-1</f>
        <v>0.16461765065068867</v>
      </c>
      <c r="E35" s="51">
        <f>+(VLOOKUP($A27,'Valores Cuota Diarios'!$B:$Q,Gráficos!E$25,0)/VLOOKUP(43249,'Valores Cuota Diarios'!$B:$Q,Gráficos!E$25,0))-1</f>
        <v>0.149358676648079</v>
      </c>
      <c r="F35" s="30">
        <f>+(VLOOKUP($A27,'Valores Cuota Diarios'!$B:$Q,Gráficos!F$25,0)/VLOOKUP(43993,'Valores Cuota Diarios'!$B:$Q,Gráficos!F$25,0))-1</f>
        <v>0.10908160705068104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0.94743102814977709</v>
      </c>
      <c r="K35" s="30">
        <f>+(VLOOKUP($A27,'Valores Cuota Diarios'!$B:$Q,Gráficos!K$25,0)/VLOOKUP(43249,'Valores Cuota Diarios'!$B:$Q,Gráficos!K$25,0))-1</f>
        <v>0.904682345601866</v>
      </c>
      <c r="L35" s="51">
        <f>+(VLOOKUP($A27,'Valores Cuota Diarios'!$B:$Q,Gráficos!L$25,0)/VLOOKUP(43249,'Valores Cuota Diarios'!$B:$Q,Gráficos!L$25,0))-1</f>
        <v>0.83939311961899299</v>
      </c>
      <c r="M35" s="30">
        <f>+(VLOOKUP($A27,'Valores Cuota Diarios'!$B:$Q,Gráficos!M$25,0)/VLOOKUP(43993,'Valores Cuota Diarios'!$B:$Q,Gráficos!M$25,0))-1</f>
        <v>0.90695420089725265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4.8950833472077626E-2</v>
      </c>
      <c r="Z35" s="30">
        <f>+(VLOOKUP($A27,'Valores Cuota Diarios'!$B:$T,Gráficos!Z$25,0)/VLOOKUP(45798,'Valores Cuota Diarios'!$B:$T,Gráficos!Z$25,0))-1</f>
        <v>0.15826485133287616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0.15885345195308553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Abril 2026</v>
      </c>
    </row>
    <row r="38" spans="1:38" ht="14.45" customHeight="1" x14ac:dyDescent="0.25">
      <c r="B38" s="68" t="s">
        <v>41</v>
      </c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41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41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  <c r="F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  <mergeCell ref="AC22:AG22"/>
    <mergeCell ref="AJ22:AL22"/>
    <mergeCell ref="AC23:AF24"/>
    <mergeCell ref="AG23:AG24"/>
    <mergeCell ref="AJ23:AL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874"/>
  <sheetViews>
    <sheetView showGridLines="0" zoomScaleNormal="100" workbookViewId="0">
      <pane xSplit="2" ySplit="2" topLeftCell="C2853" activePane="bottomRight" state="frozen"/>
      <selection pane="topRight" activeCell="C1" sqref="C1"/>
      <selection pane="bottomLeft" activeCell="A3" sqref="A3"/>
      <selection pane="bottomRight" activeCell="C2" sqref="C1:E1048576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4" t="s">
        <v>16</v>
      </c>
      <c r="D1" s="74"/>
      <c r="E1" s="74"/>
      <c r="F1" s="75" t="s">
        <v>17</v>
      </c>
      <c r="G1" s="76"/>
      <c r="H1" s="77"/>
      <c r="I1" s="74" t="s">
        <v>18</v>
      </c>
      <c r="J1" s="74"/>
      <c r="K1" s="74"/>
      <c r="L1" s="78" t="s">
        <v>19</v>
      </c>
      <c r="M1" s="74"/>
      <c r="O1" s="18" t="s">
        <v>22</v>
      </c>
      <c r="P1" s="19" t="s">
        <v>20</v>
      </c>
      <c r="Q1" s="18" t="s">
        <v>21</v>
      </c>
      <c r="S1" s="78" t="s">
        <v>35</v>
      </c>
      <c r="T1" s="74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  <row r="2750" spans="2:20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</row>
    <row r="2751" spans="2:20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</row>
    <row r="2752" spans="2:20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</row>
    <row r="2753" spans="2:20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</row>
    <row r="2754" spans="2:20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</row>
    <row r="2755" spans="2:20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</row>
    <row r="2756" spans="2:20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</row>
    <row r="2757" spans="2:20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</row>
    <row r="2758" spans="2:20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</row>
    <row r="2759" spans="2:20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</row>
    <row r="2760" spans="2:20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</row>
    <row r="2761" spans="2:20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</row>
    <row r="2762" spans="2:20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</row>
    <row r="2763" spans="2:20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</row>
    <row r="2764" spans="2:20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</row>
    <row r="2765" spans="2:20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</row>
    <row r="2766" spans="2:20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</row>
    <row r="2767" spans="2:20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</row>
    <row r="2768" spans="2:20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</row>
    <row r="2769" spans="2:20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</row>
    <row r="2770" spans="2:20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</row>
    <row r="2771" spans="2:20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</row>
    <row r="2772" spans="2:20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</row>
    <row r="2773" spans="2:20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</row>
    <row r="2774" spans="2:20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</row>
    <row r="2775" spans="2:20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</row>
    <row r="2776" spans="2:20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</row>
    <row r="2777" spans="2:20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</row>
    <row r="2778" spans="2:20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</row>
    <row r="2779" spans="2:20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</row>
    <row r="2780" spans="2:20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</row>
    <row r="2781" spans="2:20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</row>
    <row r="2782" spans="2:20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</row>
    <row r="2783" spans="2:20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</row>
    <row r="2784" spans="2:20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</row>
    <row r="2785" spans="2:20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</row>
    <row r="2786" spans="2:20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</row>
    <row r="2787" spans="2:20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</row>
    <row r="2788" spans="2:20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</row>
    <row r="2789" spans="2:20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</row>
    <row r="2790" spans="2:20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</row>
    <row r="2791" spans="2:20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</row>
    <row r="2792" spans="2:20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</row>
    <row r="2793" spans="2:20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</row>
    <row r="2794" spans="2:20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</row>
    <row r="2795" spans="2:20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</row>
    <row r="2796" spans="2:20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</row>
    <row r="2797" spans="2:20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</row>
    <row r="2798" spans="2:20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</row>
    <row r="2799" spans="2:20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</row>
    <row r="2800" spans="2:20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</row>
    <row r="2801" spans="2:20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</row>
    <row r="2802" spans="2:20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</row>
    <row r="2803" spans="2:20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</row>
    <row r="2804" spans="2:20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</row>
    <row r="2805" spans="2:20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</row>
    <row r="2806" spans="2:20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</row>
    <row r="2807" spans="2:20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</row>
    <row r="2808" spans="2:20" x14ac:dyDescent="0.25">
      <c r="B2808" s="9">
        <f t="shared" ref="B2808:B2839" si="15">+B2807+1</f>
        <v>46082</v>
      </c>
      <c r="C2808" s="15">
        <v>117.40598854257277</v>
      </c>
      <c r="D2808" s="15">
        <v>116.23475231387808</v>
      </c>
      <c r="E2808" s="15">
        <v>114.75477393826183</v>
      </c>
      <c r="F2808" s="16">
        <v>194.27993572102545</v>
      </c>
      <c r="G2808" s="16">
        <v>190.12054593101502</v>
      </c>
      <c r="H2808" s="16">
        <v>183.72647068974601</v>
      </c>
      <c r="I2808" s="15"/>
      <c r="J2808" s="15"/>
      <c r="K2808" s="15"/>
      <c r="L2808" s="60">
        <v>102.44928019199349</v>
      </c>
      <c r="M2808" s="60">
        <v>115.3919766992607</v>
      </c>
      <c r="O2808" s="15"/>
      <c r="P2808" s="21">
        <v>110.73455738035834</v>
      </c>
      <c r="Q2808" s="15">
        <v>190.44712099178693</v>
      </c>
      <c r="S2808" s="60">
        <v>101.57600405671533</v>
      </c>
      <c r="T2808" s="60">
        <v>112.21463517199888</v>
      </c>
    </row>
    <row r="2809" spans="2:20" x14ac:dyDescent="0.25">
      <c r="B2809" s="9">
        <f t="shared" si="15"/>
        <v>46083</v>
      </c>
      <c r="C2809" s="15">
        <v>117.12166781878993</v>
      </c>
      <c r="D2809" s="15">
        <v>115.95307791918754</v>
      </c>
      <c r="E2809" s="15">
        <v>114.47649838938322</v>
      </c>
      <c r="F2809" s="16">
        <v>193.44892253221136</v>
      </c>
      <c r="G2809" s="16">
        <v>189.30608306483478</v>
      </c>
      <c r="H2809" s="16">
        <v>182.93820026953253</v>
      </c>
      <c r="I2809" s="15"/>
      <c r="J2809" s="15"/>
      <c r="K2809" s="15"/>
      <c r="L2809" s="60">
        <v>102.45723345355346</v>
      </c>
      <c r="M2809" s="60">
        <v>115.40074558652859</v>
      </c>
      <c r="O2809" s="15"/>
      <c r="P2809" s="21">
        <v>110.46573928283242</v>
      </c>
      <c r="Q2809" s="15">
        <v>189.62854396933463</v>
      </c>
      <c r="S2809" s="60">
        <v>101.31347157135595</v>
      </c>
      <c r="T2809" s="60">
        <v>111.9238724133443</v>
      </c>
    </row>
    <row r="2810" spans="2:20" x14ac:dyDescent="0.25">
      <c r="B2810" s="9">
        <f t="shared" si="15"/>
        <v>46084</v>
      </c>
      <c r="C2810" s="15">
        <v>116.81104510167491</v>
      </c>
      <c r="D2810" s="15">
        <v>115.64536492686123</v>
      </c>
      <c r="E2810" s="15">
        <v>114.17251677976749</v>
      </c>
      <c r="F2810" s="16">
        <v>186.83596836903405</v>
      </c>
      <c r="G2810" s="16">
        <v>182.83355116345058</v>
      </c>
      <c r="H2810" s="16">
        <v>176.68223325609659</v>
      </c>
      <c r="I2810" s="15"/>
      <c r="J2810" s="15"/>
      <c r="K2810" s="15"/>
      <c r="L2810" s="60">
        <v>102.46701878354492</v>
      </c>
      <c r="M2810" s="60">
        <v>115.41157795660456</v>
      </c>
      <c r="O2810" s="15"/>
      <c r="P2810" s="21">
        <v>110.17215131132762</v>
      </c>
      <c r="Q2810" s="15">
        <v>183.14237314605188</v>
      </c>
      <c r="S2810" s="60">
        <v>99.805420469780174</v>
      </c>
      <c r="T2810" s="60">
        <v>110.25716265702162</v>
      </c>
    </row>
    <row r="2811" spans="2:20" x14ac:dyDescent="0.25">
      <c r="B2811" s="9">
        <f t="shared" si="15"/>
        <v>46085</v>
      </c>
      <c r="C2811" s="15">
        <v>116.56092518010699</v>
      </c>
      <c r="D2811" s="15">
        <v>115.39755187106117</v>
      </c>
      <c r="E2811" s="15">
        <v>113.92767312608383</v>
      </c>
      <c r="F2811" s="16">
        <v>189.05111507921146</v>
      </c>
      <c r="G2811" s="16">
        <v>185.00003197247594</v>
      </c>
      <c r="H2811" s="16">
        <v>178.77465218281358</v>
      </c>
      <c r="I2811" s="15"/>
      <c r="J2811" s="15"/>
      <c r="K2811" s="15"/>
      <c r="L2811" s="60">
        <v>102.47634745139169</v>
      </c>
      <c r="M2811" s="60">
        <v>115.42189593987619</v>
      </c>
      <c r="O2811" s="15"/>
      <c r="P2811" s="21">
        <v>109.93554861504853</v>
      </c>
      <c r="Q2811" s="15">
        <v>185.30999221734524</v>
      </c>
      <c r="S2811" s="60">
        <v>100.58541486896638</v>
      </c>
      <c r="T2811" s="60">
        <v>111.11811052184522</v>
      </c>
    </row>
    <row r="2812" spans="2:20" x14ac:dyDescent="0.25">
      <c r="B2812" s="9">
        <f t="shared" si="15"/>
        <v>46086</v>
      </c>
      <c r="C2812" s="15">
        <v>116.72218385674869</v>
      </c>
      <c r="D2812" s="15">
        <v>115.55701166329882</v>
      </c>
      <c r="E2812" s="15">
        <v>114.08491481723475</v>
      </c>
      <c r="F2812" s="16">
        <v>184.70342960704971</v>
      </c>
      <c r="G2812" s="16">
        <v>180.74432598198064</v>
      </c>
      <c r="H2812" s="16">
        <v>174.66100860731575</v>
      </c>
      <c r="I2812" s="15"/>
      <c r="J2812" s="15"/>
      <c r="K2812" s="15"/>
      <c r="L2812" s="60">
        <v>102.48672995210674</v>
      </c>
      <c r="M2812" s="60">
        <v>115.43340084767995</v>
      </c>
      <c r="O2812" s="15"/>
      <c r="P2812" s="21">
        <v>110.0863815190239</v>
      </c>
      <c r="Q2812" s="15">
        <v>181.04418237698025</v>
      </c>
      <c r="S2812" s="60">
        <v>99.799391386541174</v>
      </c>
      <c r="T2812" s="60">
        <v>110.24905664231926</v>
      </c>
    </row>
    <row r="2813" spans="2:20" x14ac:dyDescent="0.25">
      <c r="B2813" s="9">
        <f t="shared" si="15"/>
        <v>46087</v>
      </c>
      <c r="C2813" s="15">
        <v>116.61283748122203</v>
      </c>
      <c r="D2813" s="15">
        <v>115.44856761813516</v>
      </c>
      <c r="E2813" s="15">
        <v>113.97766545299498</v>
      </c>
      <c r="F2813" s="16">
        <v>182.70106806141433</v>
      </c>
      <c r="G2813" s="16">
        <v>178.78371282742683</v>
      </c>
      <c r="H2813" s="16">
        <v>172.76525124621966</v>
      </c>
      <c r="I2813" s="15"/>
      <c r="J2813" s="15"/>
      <c r="K2813" s="15"/>
      <c r="L2813" s="60">
        <v>102.49738499969602</v>
      </c>
      <c r="M2813" s="60">
        <v>115.4452126934101</v>
      </c>
      <c r="O2813" s="15"/>
      <c r="P2813" s="21">
        <v>109.98235914551215</v>
      </c>
      <c r="Q2813" s="15">
        <v>179.07754925337196</v>
      </c>
      <c r="S2813" s="60">
        <v>98.800178643494817</v>
      </c>
      <c r="T2813" s="60">
        <v>109.14450409143448</v>
      </c>
    </row>
    <row r="2814" spans="2:20" x14ac:dyDescent="0.25">
      <c r="B2814" s="9">
        <f t="shared" si="15"/>
        <v>46088</v>
      </c>
      <c r="C2814" s="15">
        <v>116.6145922821044</v>
      </c>
      <c r="D2814" s="15">
        <v>115.45011568317197</v>
      </c>
      <c r="E2814" s="15">
        <v>113.97900698945992</v>
      </c>
      <c r="F2814" s="16">
        <v>182.69473091545709</v>
      </c>
      <c r="G2814" s="16">
        <v>178.77633953402841</v>
      </c>
      <c r="H2814" s="16">
        <v>172.75699359265496</v>
      </c>
      <c r="I2814" s="15"/>
      <c r="J2814" s="15"/>
      <c r="K2814" s="15"/>
      <c r="L2814" s="60">
        <v>102.50672522761444</v>
      </c>
      <c r="M2814" s="60">
        <v>115.45554359025586</v>
      </c>
      <c r="O2814" s="15"/>
      <c r="P2814" s="21">
        <v>109.98297180339944</v>
      </c>
      <c r="Q2814" s="15">
        <v>179.06762153600656</v>
      </c>
      <c r="S2814" s="60">
        <v>98.796034941853122</v>
      </c>
      <c r="T2814" s="60">
        <v>109.13921104546961</v>
      </c>
    </row>
    <row r="2815" spans="2:20" x14ac:dyDescent="0.25">
      <c r="B2815" s="9">
        <f t="shared" si="15"/>
        <v>46089</v>
      </c>
      <c r="C2815" s="15">
        <v>116.61634959958916</v>
      </c>
      <c r="D2815" s="15">
        <v>115.45166623429262</v>
      </c>
      <c r="E2815" s="15">
        <v>113.98035097562249</v>
      </c>
      <c r="F2815" s="16">
        <v>182.6883940158807</v>
      </c>
      <c r="G2815" s="16">
        <v>178.7689665707164</v>
      </c>
      <c r="H2815" s="16">
        <v>172.74873635890671</v>
      </c>
      <c r="I2815" s="15"/>
      <c r="J2815" s="15"/>
      <c r="K2815" s="15"/>
      <c r="L2815" s="60">
        <v>102.51608090451992</v>
      </c>
      <c r="M2815" s="60">
        <v>115.46589185342883</v>
      </c>
      <c r="O2815" s="15"/>
      <c r="P2815" s="21">
        <v>109.98358677320327</v>
      </c>
      <c r="Q2815" s="15">
        <v>179.05769400331315</v>
      </c>
      <c r="S2815" s="60">
        <v>98.791891384685755</v>
      </c>
      <c r="T2815" s="60">
        <v>109.13391822381288</v>
      </c>
    </row>
    <row r="2816" spans="2:20" x14ac:dyDescent="0.25">
      <c r="B2816" s="9">
        <f t="shared" si="15"/>
        <v>46090</v>
      </c>
      <c r="C2816" s="15">
        <v>116.24593067072595</v>
      </c>
      <c r="D2816" s="15">
        <v>115.08475817624188</v>
      </c>
      <c r="E2816" s="15">
        <v>113.61793257812704</v>
      </c>
      <c r="F2816" s="16">
        <v>184.89338191566623</v>
      </c>
      <c r="G2816" s="16">
        <v>180.92546217671347</v>
      </c>
      <c r="H2816" s="16">
        <v>174.83146357057527</v>
      </c>
      <c r="I2816" s="15"/>
      <c r="J2816" s="15"/>
      <c r="K2816" s="15"/>
      <c r="L2816" s="60">
        <v>102.52414833215963</v>
      </c>
      <c r="M2816" s="60">
        <v>115.47478910409319</v>
      </c>
      <c r="O2816" s="15"/>
      <c r="P2816" s="21">
        <v>109.6336886061071</v>
      </c>
      <c r="Q2816" s="15">
        <v>181.20994951895938</v>
      </c>
      <c r="S2816" s="60">
        <v>99.680971782835698</v>
      </c>
      <c r="T2816" s="60">
        <v>110.11535008222774</v>
      </c>
    </row>
    <row r="2817" spans="2:20" x14ac:dyDescent="0.25">
      <c r="B2817" s="9">
        <f t="shared" si="15"/>
        <v>46091</v>
      </c>
      <c r="C2817" s="15">
        <v>116.23555342874111</v>
      </c>
      <c r="D2817" s="15">
        <v>115.0742959919456</v>
      </c>
      <c r="E2817" s="15">
        <v>113.60741754472811</v>
      </c>
      <c r="F2817" s="16">
        <v>185.72858951917141</v>
      </c>
      <c r="G2817" s="16">
        <v>181.74155427453593</v>
      </c>
      <c r="H2817" s="16">
        <v>175.61891641889557</v>
      </c>
      <c r="I2817" s="15"/>
      <c r="J2817" s="15"/>
      <c r="K2817" s="15"/>
      <c r="L2817" s="60">
        <v>102.53314898759402</v>
      </c>
      <c r="M2817" s="60">
        <v>115.4847374347826</v>
      </c>
      <c r="O2817" s="15"/>
      <c r="P2817" s="21">
        <v>109.62287692833388</v>
      </c>
      <c r="Q2817" s="15">
        <v>182.02281794437326</v>
      </c>
      <c r="S2817" s="60">
        <v>99.711323202903472</v>
      </c>
      <c r="T2817" s="60">
        <v>110.1481565046908</v>
      </c>
    </row>
    <row r="2818" spans="2:20" x14ac:dyDescent="0.25">
      <c r="B2818" s="9">
        <f t="shared" si="15"/>
        <v>46092</v>
      </c>
      <c r="C2818" s="15">
        <v>116.50490520279745</v>
      </c>
      <c r="D2818" s="15">
        <v>115.34076775628533</v>
      </c>
      <c r="E2818" s="15">
        <v>113.87030590546709</v>
      </c>
      <c r="F2818" s="16">
        <v>184.96582948949353</v>
      </c>
      <c r="G2818" s="16">
        <v>180.9939818500529</v>
      </c>
      <c r="H2818" s="16">
        <v>174.89538215329509</v>
      </c>
      <c r="I2818" s="15"/>
      <c r="J2818" s="15"/>
      <c r="K2818" s="15"/>
      <c r="L2818" s="60">
        <v>102.5432927608841</v>
      </c>
      <c r="M2818" s="60">
        <v>115.49597324249859</v>
      </c>
      <c r="O2818" s="15"/>
      <c r="P2818" s="21">
        <v>109.87551160996918</v>
      </c>
      <c r="Q2818" s="15">
        <v>181.27362396122729</v>
      </c>
      <c r="S2818" s="60">
        <v>99.508488396722413</v>
      </c>
      <c r="T2818" s="60">
        <v>109.92337023763227</v>
      </c>
    </row>
    <row r="2819" spans="2:20" x14ac:dyDescent="0.25">
      <c r="B2819" s="9">
        <f t="shared" si="15"/>
        <v>46093</v>
      </c>
      <c r="C2819" s="15">
        <v>116.4448061589175</v>
      </c>
      <c r="D2819" s="15">
        <v>115.28108029382764</v>
      </c>
      <c r="E2819" s="15">
        <v>113.81119285934844</v>
      </c>
      <c r="F2819" s="16">
        <v>180.87800161879233</v>
      </c>
      <c r="G2819" s="16">
        <v>176.99277326371589</v>
      </c>
      <c r="H2819" s="16">
        <v>171.02787322142026</v>
      </c>
      <c r="I2819" s="15"/>
      <c r="J2819" s="15"/>
      <c r="K2819" s="15"/>
      <c r="L2819" s="60">
        <v>102.55188245338704</v>
      </c>
      <c r="M2819" s="60">
        <v>115.50545863258729</v>
      </c>
      <c r="O2819" s="15"/>
      <c r="P2819" s="21">
        <v>109.81787090639992</v>
      </c>
      <c r="Q2819" s="15">
        <v>177.27505582756243</v>
      </c>
      <c r="S2819" s="60">
        <v>98.143559962404225</v>
      </c>
      <c r="T2819" s="60">
        <v>108.41487320443495</v>
      </c>
    </row>
    <row r="2820" spans="2:20" x14ac:dyDescent="0.25">
      <c r="B2820" s="9">
        <f t="shared" si="15"/>
        <v>46094</v>
      </c>
      <c r="C2820" s="15">
        <v>116.10298405295903</v>
      </c>
      <c r="D2820" s="15">
        <v>114.9424859051019</v>
      </c>
      <c r="E2820" s="15">
        <v>113.47672972483942</v>
      </c>
      <c r="F2820" s="16">
        <v>178.65571059663355</v>
      </c>
      <c r="G2820" s="16">
        <v>174.81707060227529</v>
      </c>
      <c r="H2820" s="16">
        <v>168.92438728991928</v>
      </c>
      <c r="I2820" s="15"/>
      <c r="J2820" s="15"/>
      <c r="K2820" s="15"/>
      <c r="L2820" s="60">
        <v>102.56176755146147</v>
      </c>
      <c r="M2820" s="60">
        <v>115.51640302026389</v>
      </c>
      <c r="O2820" s="15"/>
      <c r="P2820" s="21">
        <v>109.49490887909538</v>
      </c>
      <c r="Q2820" s="15">
        <v>175.10545458010427</v>
      </c>
      <c r="S2820" s="60">
        <v>97.594736537720067</v>
      </c>
      <c r="T2820" s="60">
        <v>107.80790533762647</v>
      </c>
    </row>
    <row r="2821" spans="2:20" x14ac:dyDescent="0.25">
      <c r="B2821" s="9">
        <f t="shared" si="15"/>
        <v>46095</v>
      </c>
      <c r="C2821" s="15">
        <v>116.10481736054187</v>
      </c>
      <c r="D2821" s="15">
        <v>114.94411250150957</v>
      </c>
      <c r="E2821" s="15">
        <v>113.47814959457916</v>
      </c>
      <c r="F2821" s="16">
        <v>178.64950327658613</v>
      </c>
      <c r="G2821" s="16">
        <v>174.80985063344988</v>
      </c>
      <c r="H2821" s="16">
        <v>168.91630329868977</v>
      </c>
      <c r="I2821" s="15"/>
      <c r="J2821" s="15"/>
      <c r="K2821" s="15"/>
      <c r="L2821" s="60">
        <v>102.57124490158674</v>
      </c>
      <c r="M2821" s="60">
        <v>115.52688812168361</v>
      </c>
      <c r="O2821" s="15"/>
      <c r="P2821" s="21">
        <v>109.49559898618729</v>
      </c>
      <c r="Q2821" s="15">
        <v>175.0957558536044</v>
      </c>
      <c r="S2821" s="60">
        <v>97.590658160259011</v>
      </c>
      <c r="T2821" s="60">
        <v>107.80269342401738</v>
      </c>
    </row>
    <row r="2822" spans="2:20" x14ac:dyDescent="0.25">
      <c r="B2822" s="9">
        <f t="shared" si="15"/>
        <v>46096</v>
      </c>
      <c r="C2822" s="15">
        <v>116.10665445465177</v>
      </c>
      <c r="D2822" s="15">
        <v>114.94574284094354</v>
      </c>
      <c r="E2822" s="15">
        <v>113.47957315464278</v>
      </c>
      <c r="F2822" s="16">
        <v>178.64329617616826</v>
      </c>
      <c r="G2822" s="16">
        <v>174.80263096668381</v>
      </c>
      <c r="H2822" s="16">
        <v>168.90821969806814</v>
      </c>
      <c r="I2822" s="15"/>
      <c r="J2822" s="15"/>
      <c r="K2822" s="15"/>
      <c r="L2822" s="60">
        <v>102.58080367899186</v>
      </c>
      <c r="M2822" s="60">
        <v>115.5374649005303</v>
      </c>
      <c r="O2822" s="15"/>
      <c r="P2822" s="21">
        <v>109.49629140519575</v>
      </c>
      <c r="Q2822" s="15">
        <v>175.08605712710451</v>
      </c>
      <c r="S2822" s="60">
        <v>97.586579914106252</v>
      </c>
      <c r="T2822" s="60">
        <v>107.79748171915914</v>
      </c>
    </row>
    <row r="2823" spans="2:20" x14ac:dyDescent="0.25">
      <c r="B2823" s="9">
        <f t="shared" si="15"/>
        <v>46097</v>
      </c>
      <c r="C2823" s="15">
        <v>116.07821223138426</v>
      </c>
      <c r="D2823" s="15">
        <v>114.91739665924653</v>
      </c>
      <c r="E2823" s="15">
        <v>113.45140259721485</v>
      </c>
      <c r="F2823" s="16">
        <v>181.53736992228016</v>
      </c>
      <c r="G2823" s="16">
        <v>177.63332028006289</v>
      </c>
      <c r="H2823" s="16">
        <v>171.64233182759574</v>
      </c>
      <c r="I2823" s="15"/>
      <c r="J2823" s="15"/>
      <c r="K2823" s="15"/>
      <c r="L2823" s="60">
        <v>102.58738184945777</v>
      </c>
      <c r="M2823" s="60">
        <v>115.54468457179884</v>
      </c>
      <c r="O2823" s="15"/>
      <c r="P2823" s="21">
        <v>109.46846864540495</v>
      </c>
      <c r="Q2823" s="15">
        <v>177.90300140327989</v>
      </c>
      <c r="S2823" s="60">
        <v>98.533595811235969</v>
      </c>
      <c r="T2823" s="60">
        <v>108.84287438727786</v>
      </c>
    </row>
    <row r="2824" spans="2:20" x14ac:dyDescent="0.25">
      <c r="B2824" s="9">
        <f t="shared" si="15"/>
        <v>46098</v>
      </c>
      <c r="C2824" s="15">
        <v>116.15773906545246</v>
      </c>
      <c r="D2824" s="15">
        <v>114.99593973062039</v>
      </c>
      <c r="E2824" s="15">
        <v>113.52875763240746</v>
      </c>
      <c r="F2824" s="16">
        <v>181.90866636222765</v>
      </c>
      <c r="G2824" s="16">
        <v>177.99546490399996</v>
      </c>
      <c r="H2824" s="16">
        <v>171.99113495365725</v>
      </c>
      <c r="I2824" s="15"/>
      <c r="J2824" s="15"/>
      <c r="K2824" s="15"/>
      <c r="L2824" s="60">
        <v>102.59915210755294</v>
      </c>
      <c r="M2824" s="60">
        <v>115.55775208394044</v>
      </c>
      <c r="O2824" s="15"/>
      <c r="P2824" s="21">
        <v>109.54238616320681</v>
      </c>
      <c r="Q2824" s="15">
        <v>178.26313743313875</v>
      </c>
      <c r="S2824" s="60">
        <v>98.889936077937691</v>
      </c>
      <c r="T2824" s="60">
        <v>109.23578134760399</v>
      </c>
    </row>
    <row r="2825" spans="2:20" x14ac:dyDescent="0.25">
      <c r="B2825" s="9">
        <f t="shared" si="15"/>
        <v>46099</v>
      </c>
      <c r="C2825" s="15">
        <v>116.20847255288963</v>
      </c>
      <c r="D2825" s="15">
        <v>115.04597723280088</v>
      </c>
      <c r="E2825" s="15">
        <v>113.57797058055556</v>
      </c>
      <c r="F2825" s="16">
        <v>178.63952358800648</v>
      </c>
      <c r="G2825" s="16">
        <v>174.7955016830459</v>
      </c>
      <c r="H2825" s="16">
        <v>168.89800898153385</v>
      </c>
      <c r="I2825" s="15"/>
      <c r="J2825" s="15"/>
      <c r="K2825" s="15"/>
      <c r="L2825" s="60">
        <v>102.6091082306929</v>
      </c>
      <c r="M2825" s="60">
        <v>115.56877629030437</v>
      </c>
      <c r="O2825" s="15"/>
      <c r="P2825" s="21">
        <v>109.58918186811988</v>
      </c>
      <c r="Q2825" s="15">
        <v>175.05590854388853</v>
      </c>
      <c r="S2825" s="60">
        <v>97.782415829009111</v>
      </c>
      <c r="T2825" s="60">
        <v>108.01168444337014</v>
      </c>
    </row>
    <row r="2826" spans="2:20" x14ac:dyDescent="0.25">
      <c r="B2826" s="9">
        <f t="shared" si="15"/>
        <v>46100</v>
      </c>
      <c r="C2826" s="15">
        <v>116.02671126665824</v>
      </c>
      <c r="D2826" s="15">
        <v>114.86584594342061</v>
      </c>
      <c r="E2826" s="15">
        <v>113.39995194170226</v>
      </c>
      <c r="F2826" s="16">
        <v>176.9628013117354</v>
      </c>
      <c r="G2826" s="16">
        <v>173.15372448479826</v>
      </c>
      <c r="H2826" s="16">
        <v>167.3105274722258</v>
      </c>
      <c r="I2826" s="15"/>
      <c r="J2826" s="15"/>
      <c r="K2826" s="15"/>
      <c r="L2826" s="60">
        <v>102.61867919261462</v>
      </c>
      <c r="M2826" s="60">
        <v>115.57936665333663</v>
      </c>
      <c r="O2826" s="15"/>
      <c r="P2826" s="21">
        <v>109.41699015191605</v>
      </c>
      <c r="Q2826" s="15">
        <v>173.40920530928594</v>
      </c>
      <c r="S2826" s="60">
        <v>97.64238107396568</v>
      </c>
      <c r="T2826" s="60">
        <v>107.85629320407018</v>
      </c>
    </row>
    <row r="2827" spans="2:20" x14ac:dyDescent="0.25">
      <c r="B2827" s="9">
        <f t="shared" si="15"/>
        <v>46101</v>
      </c>
      <c r="C2827" s="15">
        <v>115.69596092076823</v>
      </c>
      <c r="D2827" s="15">
        <v>114.5382170850155</v>
      </c>
      <c r="E2827" s="15">
        <v>113.07631888895254</v>
      </c>
      <c r="F2827" s="16">
        <v>172.43458610314877</v>
      </c>
      <c r="G2827" s="16">
        <v>168.72187178474556</v>
      </c>
      <c r="H2827" s="16">
        <v>163.02716204748188</v>
      </c>
      <c r="I2827" s="15"/>
      <c r="J2827" s="15"/>
      <c r="K2827" s="15"/>
      <c r="L2827" s="60">
        <v>102.62672694562525</v>
      </c>
      <c r="M2827" s="60">
        <v>115.58824139472807</v>
      </c>
      <c r="O2827" s="15"/>
      <c r="P2827" s="21">
        <v>109.10446778070144</v>
      </c>
      <c r="Q2827" s="15">
        <v>168.96833390560505</v>
      </c>
      <c r="S2827" s="60">
        <v>96.044344749526658</v>
      </c>
      <c r="T2827" s="60">
        <v>106.09039827147068</v>
      </c>
    </row>
    <row r="2828" spans="2:20" x14ac:dyDescent="0.25">
      <c r="B2828" s="9">
        <f t="shared" si="15"/>
        <v>46102</v>
      </c>
      <c r="C2828" s="15">
        <v>115.69779160570775</v>
      </c>
      <c r="D2828" s="15">
        <v>114.53984172677717</v>
      </c>
      <c r="E2828" s="15">
        <v>113.07773746682358</v>
      </c>
      <c r="F2828" s="16">
        <v>172.42858380719341</v>
      </c>
      <c r="G2828" s="16">
        <v>168.71489266174612</v>
      </c>
      <c r="H2828" s="16">
        <v>163.01934975277234</v>
      </c>
      <c r="I2828" s="15"/>
      <c r="J2828" s="15"/>
      <c r="K2828" s="15"/>
      <c r="L2828" s="60">
        <v>102.63609777060603</v>
      </c>
      <c r="M2828" s="60">
        <v>115.59860627712787</v>
      </c>
      <c r="O2828" s="15"/>
      <c r="P2828" s="21">
        <v>109.10520489382259</v>
      </c>
      <c r="Q2828" s="15">
        <v>168.9589189893066</v>
      </c>
      <c r="S2828" s="60">
        <v>96.040319889655578</v>
      </c>
      <c r="T2828" s="60">
        <v>106.08525693929687</v>
      </c>
    </row>
    <row r="2829" spans="2:20" x14ac:dyDescent="0.25">
      <c r="B2829" s="9">
        <f t="shared" si="15"/>
        <v>46103</v>
      </c>
      <c r="C2829" s="15">
        <v>115.69962252879073</v>
      </c>
      <c r="D2829" s="15">
        <v>114.54146659866544</v>
      </c>
      <c r="E2829" s="15">
        <v>113.07915626692957</v>
      </c>
      <c r="F2829" s="16">
        <v>172.42258163046003</v>
      </c>
      <c r="G2829" s="16">
        <v>168.70791373965585</v>
      </c>
      <c r="H2829" s="16">
        <v>163.01153774761357</v>
      </c>
      <c r="I2829" s="15"/>
      <c r="J2829" s="15"/>
      <c r="K2829" s="15"/>
      <c r="L2829" s="60">
        <v>102.64559753948211</v>
      </c>
      <c r="M2829" s="60">
        <v>115.60911635397328</v>
      </c>
      <c r="O2829" s="15"/>
      <c r="P2829" s="21">
        <v>109.10594096139323</v>
      </c>
      <c r="Q2829" s="15">
        <v>168.94950500962929</v>
      </c>
      <c r="S2829" s="60">
        <v>96.036295167760045</v>
      </c>
      <c r="T2829" s="60">
        <v>106.08011582238019</v>
      </c>
    </row>
    <row r="2830" spans="2:20" x14ac:dyDescent="0.25">
      <c r="B2830" s="9">
        <f t="shared" si="15"/>
        <v>46104</v>
      </c>
      <c r="C2830" s="15">
        <v>115.56021432233912</v>
      </c>
      <c r="D2830" s="15">
        <v>114.40326637154344</v>
      </c>
      <c r="E2830" s="15">
        <v>112.94253528682107</v>
      </c>
      <c r="F2830" s="16">
        <v>175.87216097242666</v>
      </c>
      <c r="G2830" s="16">
        <v>172.08204729066895</v>
      </c>
      <c r="H2830" s="16">
        <v>166.27065456704312</v>
      </c>
      <c r="I2830" s="15"/>
      <c r="J2830" s="15"/>
      <c r="K2830" s="15"/>
      <c r="L2830" s="60">
        <v>102.65624862924314</v>
      </c>
      <c r="M2830" s="60">
        <v>115.62092311968971</v>
      </c>
      <c r="O2830" s="15"/>
      <c r="P2830" s="21">
        <v>108.97364536217835</v>
      </c>
      <c r="Q2830" s="15">
        <v>172.32618927955542</v>
      </c>
      <c r="S2830" s="60">
        <v>97.058586305151977</v>
      </c>
      <c r="T2830" s="60">
        <v>107.20861899407942</v>
      </c>
    </row>
    <row r="2831" spans="2:20" x14ac:dyDescent="0.25">
      <c r="B2831" s="9">
        <f t="shared" si="15"/>
        <v>46105</v>
      </c>
      <c r="C2831" s="15">
        <v>115.42284333883136</v>
      </c>
      <c r="D2831" s="15">
        <v>114.2670834208003</v>
      </c>
      <c r="E2831" s="15">
        <v>112.80790627023389</v>
      </c>
      <c r="F2831" s="16">
        <v>175.45971018953421</v>
      </c>
      <c r="G2831" s="16">
        <v>171.6773594983199</v>
      </c>
      <c r="H2831" s="16">
        <v>165.87854603349516</v>
      </c>
      <c r="I2831" s="15"/>
      <c r="J2831" s="15"/>
      <c r="K2831" s="15"/>
      <c r="L2831" s="60">
        <v>102.66580415039549</v>
      </c>
      <c r="M2831" s="60">
        <v>115.6314959181349</v>
      </c>
      <c r="O2831" s="15"/>
      <c r="P2831" s="21">
        <v>108.84326939373003</v>
      </c>
      <c r="Q2831" s="15">
        <v>171.91843498678989</v>
      </c>
      <c r="S2831" s="60">
        <v>96.674508412460924</v>
      </c>
      <c r="T2831" s="60">
        <v>106.78367557882443</v>
      </c>
    </row>
    <row r="2832" spans="2:20" x14ac:dyDescent="0.25">
      <c r="B2832" s="9">
        <f t="shared" si="15"/>
        <v>46106</v>
      </c>
      <c r="C2832" s="15">
        <v>115.66626569839609</v>
      </c>
      <c r="D2832" s="15">
        <v>114.50788065538971</v>
      </c>
      <c r="E2832" s="15">
        <v>113.04544327760252</v>
      </c>
      <c r="F2832" s="16">
        <v>177.71798646113066</v>
      </c>
      <c r="G2832" s="16">
        <v>173.88581458659547</v>
      </c>
      <c r="H2832" s="16">
        <v>168.01130381061645</v>
      </c>
      <c r="I2832" s="15"/>
      <c r="J2832" s="15"/>
      <c r="K2832" s="15"/>
      <c r="L2832" s="60">
        <v>102.67579513564253</v>
      </c>
      <c r="M2832" s="60">
        <v>115.64255913978134</v>
      </c>
      <c r="O2832" s="15"/>
      <c r="P2832" s="21">
        <v>109.07156012343142</v>
      </c>
      <c r="Q2832" s="15">
        <v>174.1276832167116</v>
      </c>
      <c r="S2832" s="60">
        <v>97.128773912772303</v>
      </c>
      <c r="T2832" s="60">
        <v>107.28473987421042</v>
      </c>
    </row>
    <row r="2833" spans="2:20" x14ac:dyDescent="0.25">
      <c r="B2833" s="9">
        <f t="shared" si="15"/>
        <v>46107</v>
      </c>
      <c r="C2833" s="15">
        <v>115.7679640763224</v>
      </c>
      <c r="D2833" s="15">
        <v>114.60837269890889</v>
      </c>
      <c r="E2833" s="15">
        <v>113.14446644971832</v>
      </c>
      <c r="F2833" s="16">
        <v>172.91538955573378</v>
      </c>
      <c r="G2833" s="16">
        <v>169.18566798069682</v>
      </c>
      <c r="H2833" s="16">
        <v>163.46887399298885</v>
      </c>
      <c r="I2833" s="15"/>
      <c r="J2833" s="15"/>
      <c r="K2833" s="15"/>
      <c r="L2833" s="60">
        <v>102.68578303417036</v>
      </c>
      <c r="M2833" s="60">
        <v>115.65361884832356</v>
      </c>
      <c r="O2833" s="15"/>
      <c r="P2833" s="21">
        <v>109.16595347051137</v>
      </c>
      <c r="Q2833" s="15">
        <v>169.41788772926679</v>
      </c>
      <c r="S2833" s="60">
        <v>95.376598379585715</v>
      </c>
      <c r="T2833" s="60">
        <v>105.34866294486487</v>
      </c>
    </row>
    <row r="2834" spans="2:20" x14ac:dyDescent="0.25">
      <c r="B2834" s="9">
        <f t="shared" si="15"/>
        <v>46108</v>
      </c>
      <c r="C2834" s="15">
        <v>115.38201100512218</v>
      </c>
      <c r="D2834" s="15">
        <v>114.22609832215178</v>
      </c>
      <c r="E2834" s="15">
        <v>112.76689009015915</v>
      </c>
      <c r="F2834" s="16">
        <v>171.64740433052225</v>
      </c>
      <c r="G2834" s="16">
        <v>167.94393172296483</v>
      </c>
      <c r="H2834" s="16">
        <v>162.26803227284014</v>
      </c>
      <c r="I2834" s="15"/>
      <c r="J2834" s="15"/>
      <c r="K2834" s="15"/>
      <c r="L2834" s="60">
        <v>102.69533046102504</v>
      </c>
      <c r="M2834" s="60">
        <v>115.66418242378455</v>
      </c>
      <c r="O2834" s="15"/>
      <c r="P2834" s="21">
        <v>108.8014410993682</v>
      </c>
      <c r="Q2834" s="15">
        <v>168.1721920422105</v>
      </c>
      <c r="S2834" s="60">
        <v>94.30559136380964</v>
      </c>
      <c r="T2834" s="60">
        <v>104.16499430045043</v>
      </c>
    </row>
    <row r="2835" spans="2:20" x14ac:dyDescent="0.25">
      <c r="B2835" s="9">
        <f t="shared" si="15"/>
        <v>46109</v>
      </c>
      <c r="C2835" s="15">
        <v>115.38394989958972</v>
      </c>
      <c r="D2835" s="15">
        <v>114.22783057995883</v>
      </c>
      <c r="E2835" s="15">
        <v>112.7684153978693</v>
      </c>
      <c r="F2835" s="16">
        <v>171.64142741140509</v>
      </c>
      <c r="G2835" s="16">
        <v>167.93698279861536</v>
      </c>
      <c r="H2835" s="16">
        <v>162.26025444215563</v>
      </c>
      <c r="I2835" s="15"/>
      <c r="J2835" s="15"/>
      <c r="K2835" s="15"/>
      <c r="L2835" s="60">
        <v>102.7046823969291</v>
      </c>
      <c r="M2835" s="60">
        <v>115.67452578619795</v>
      </c>
      <c r="O2835" s="15"/>
      <c r="P2835" s="21">
        <v>108.80228067644096</v>
      </c>
      <c r="Q2835" s="15">
        <v>168.16281871894455</v>
      </c>
      <c r="S2835" s="60">
        <v>94.30164884521416</v>
      </c>
      <c r="T2835" s="60">
        <v>104.15995674412812</v>
      </c>
    </row>
    <row r="2836" spans="2:20" x14ac:dyDescent="0.25">
      <c r="B2836" s="9">
        <f t="shared" si="15"/>
        <v>46110</v>
      </c>
      <c r="C2836" s="15">
        <v>115.38588793639221</v>
      </c>
      <c r="D2836" s="15">
        <v>114.22956198271088</v>
      </c>
      <c r="E2836" s="15">
        <v>112.76993985614763</v>
      </c>
      <c r="F2836" s="16">
        <v>171.63545071460126</v>
      </c>
      <c r="G2836" s="16">
        <v>167.93003417567292</v>
      </c>
      <c r="H2836" s="16">
        <v>162.2524769976938</v>
      </c>
      <c r="I2836" s="15"/>
      <c r="J2836" s="15"/>
      <c r="K2836" s="15"/>
      <c r="L2836" s="60">
        <v>102.71393776898289</v>
      </c>
      <c r="M2836" s="60">
        <v>115.68476035636361</v>
      </c>
      <c r="O2836" s="15"/>
      <c r="P2836" s="21">
        <v>108.8031202535137</v>
      </c>
      <c r="Q2836" s="15">
        <v>168.15344633649192</v>
      </c>
      <c r="S2836" s="60">
        <v>94.297706454672948</v>
      </c>
      <c r="T2836" s="60">
        <v>104.15491939081964</v>
      </c>
    </row>
    <row r="2837" spans="2:20" x14ac:dyDescent="0.25">
      <c r="B2837" s="9">
        <f t="shared" si="15"/>
        <v>46111</v>
      </c>
      <c r="C2837" s="15">
        <v>115.12686557439235</v>
      </c>
      <c r="D2837" s="15">
        <v>113.97294858769189</v>
      </c>
      <c r="E2837" s="15">
        <v>112.51642105190777</v>
      </c>
      <c r="F2837" s="16">
        <v>170.35812794204867</v>
      </c>
      <c r="G2837" s="16">
        <v>166.67919464893569</v>
      </c>
      <c r="H2837" s="16">
        <v>161.04287140992361</v>
      </c>
      <c r="I2837" s="15"/>
      <c r="J2837" s="15"/>
      <c r="K2837" s="15"/>
      <c r="L2837" s="60">
        <v>102.7236995163904</v>
      </c>
      <c r="M2837" s="60">
        <v>115.69556521269539</v>
      </c>
      <c r="O2837" s="15"/>
      <c r="P2837" s="21">
        <v>108.55816553952148</v>
      </c>
      <c r="Q2837" s="15">
        <v>166.89865207310419</v>
      </c>
      <c r="S2837" s="60">
        <v>93.827617891983664</v>
      </c>
      <c r="T2837" s="60">
        <v>103.6350116900791</v>
      </c>
    </row>
    <row r="2838" spans="2:20" x14ac:dyDescent="0.25">
      <c r="B2838" s="9">
        <f t="shared" si="15"/>
        <v>46112</v>
      </c>
      <c r="C2838" s="15">
        <v>115.28561795494979</v>
      </c>
      <c r="D2838" s="15">
        <v>114.12992274048256</v>
      </c>
      <c r="E2838" s="15">
        <v>112.67120447777243</v>
      </c>
      <c r="F2838" s="16">
        <v>176.82700227633032</v>
      </c>
      <c r="G2838" s="16">
        <v>173.00723755840772</v>
      </c>
      <c r="H2838" s="16">
        <v>167.15583318273201</v>
      </c>
      <c r="I2838" s="15"/>
      <c r="J2838" s="15"/>
      <c r="K2838" s="15"/>
      <c r="L2838" s="60">
        <v>102.73363723625006</v>
      </c>
      <c r="M2838" s="60">
        <v>115.70656822708636</v>
      </c>
      <c r="O2838" s="15"/>
      <c r="P2838" s="21">
        <v>108.70669749286188</v>
      </c>
      <c r="Q2838" s="15">
        <v>173.23207573677408</v>
      </c>
      <c r="S2838" s="60">
        <v>96.067730595044068</v>
      </c>
      <c r="T2838" s="60">
        <v>106.10857802196833</v>
      </c>
    </row>
    <row r="2839" spans="2:20" x14ac:dyDescent="0.25">
      <c r="B2839" s="9">
        <f t="shared" si="15"/>
        <v>46113</v>
      </c>
      <c r="C2839" s="15">
        <v>115.54062354881286</v>
      </c>
      <c r="D2839" s="15">
        <v>114.38218453308548</v>
      </c>
      <c r="E2839" s="15">
        <v>112.92005699048241</v>
      </c>
      <c r="F2839" s="16">
        <v>179.59336150801028</v>
      </c>
      <c r="G2839" s="16">
        <v>175.71268677478432</v>
      </c>
      <c r="H2839" s="16">
        <v>169.7686664425112</v>
      </c>
      <c r="I2839" s="15"/>
      <c r="J2839" s="15"/>
      <c r="K2839" s="15"/>
      <c r="L2839" s="60">
        <v>102.74305030764027</v>
      </c>
      <c r="M2839" s="60">
        <v>115.71698030638375</v>
      </c>
      <c r="O2839" s="15"/>
      <c r="P2839" s="21">
        <v>108.94587031244275</v>
      </c>
      <c r="Q2839" s="15">
        <v>175.93835681484748</v>
      </c>
      <c r="S2839" s="60">
        <v>96.940687116019248</v>
      </c>
      <c r="T2839" s="60">
        <v>107.07207263022265</v>
      </c>
    </row>
    <row r="2840" spans="2:20" x14ac:dyDescent="0.25">
      <c r="B2840" s="9">
        <f>+B2839+1</f>
        <v>46114</v>
      </c>
      <c r="C2840" s="15">
        <v>115.60217284346686</v>
      </c>
      <c r="D2840" s="15">
        <v>114.44292915412419</v>
      </c>
      <c r="E2840" s="15">
        <v>112.97983995613673</v>
      </c>
      <c r="F2840" s="16">
        <v>178.82456900219466</v>
      </c>
      <c r="G2840" s="16">
        <v>174.95935942803095</v>
      </c>
      <c r="H2840" s="16">
        <v>169.03971450272846</v>
      </c>
      <c r="I2840" s="15"/>
      <c r="J2840" s="15"/>
      <c r="K2840" s="15"/>
      <c r="L2840" s="60">
        <v>102.75281433009177</v>
      </c>
      <c r="M2840" s="60">
        <v>115.72778761817551</v>
      </c>
      <c r="O2840" s="15"/>
      <c r="P2840" s="21">
        <v>109.00286983259574</v>
      </c>
      <c r="Q2840" s="15">
        <v>175.18156986026534</v>
      </c>
      <c r="S2840" s="60">
        <v>96.887649527534862</v>
      </c>
      <c r="T2840" s="60">
        <v>107.01279046034173</v>
      </c>
    </row>
    <row r="2841" spans="2:20" x14ac:dyDescent="0.25">
      <c r="B2841" s="9">
        <f t="shared" ref="B2841:B2869" si="16">+B2840+1</f>
        <v>46115</v>
      </c>
      <c r="C2841" s="15">
        <v>115.60402177540951</v>
      </c>
      <c r="D2841" s="15">
        <v>114.44457197743758</v>
      </c>
      <c r="E2841" s="15">
        <v>112.98127660703943</v>
      </c>
      <c r="F2841" s="16">
        <v>178.81831203043282</v>
      </c>
      <c r="G2841" s="16">
        <v>174.95209074452873</v>
      </c>
      <c r="H2841" s="16">
        <v>169.03158360398169</v>
      </c>
      <c r="I2841" s="15"/>
      <c r="J2841" s="15"/>
      <c r="K2841" s="15"/>
      <c r="L2841" s="60">
        <v>102.76234946636569</v>
      </c>
      <c r="M2841" s="60">
        <v>115.73833710618308</v>
      </c>
      <c r="O2841" s="15"/>
      <c r="P2841" s="21">
        <v>109.00359911888096</v>
      </c>
      <c r="Q2841" s="15">
        <v>175.1717694077449</v>
      </c>
      <c r="S2841" s="60">
        <v>96.883568687116735</v>
      </c>
      <c r="T2841" s="60">
        <v>107.00758162969051</v>
      </c>
    </row>
    <row r="2842" spans="2:20" x14ac:dyDescent="0.25">
      <c r="B2842" s="9">
        <f t="shared" si="16"/>
        <v>46116</v>
      </c>
      <c r="C2842" s="15">
        <v>115.60587055409557</v>
      </c>
      <c r="D2842" s="15">
        <v>114.44621464333933</v>
      </c>
      <c r="E2842" s="15">
        <v>112.98271309753079</v>
      </c>
      <c r="F2842" s="16">
        <v>178.81205527705788</v>
      </c>
      <c r="G2842" s="16">
        <v>174.9448223624745</v>
      </c>
      <c r="H2842" s="16">
        <v>169.02345309582398</v>
      </c>
      <c r="I2842" s="15"/>
      <c r="J2842" s="15"/>
      <c r="K2842" s="15"/>
      <c r="L2842" s="60">
        <v>102.77157553024388</v>
      </c>
      <c r="M2842" s="60">
        <v>115.74853846034515</v>
      </c>
      <c r="O2842" s="15"/>
      <c r="P2842" s="21">
        <v>109.00432840516615</v>
      </c>
      <c r="Q2842" s="15">
        <v>175.16196989603773</v>
      </c>
      <c r="S2842" s="60">
        <v>96.879487972862634</v>
      </c>
      <c r="T2842" s="60">
        <v>107.00237300208308</v>
      </c>
    </row>
    <row r="2843" spans="2:20" x14ac:dyDescent="0.25">
      <c r="B2843" s="9">
        <f t="shared" si="16"/>
        <v>46117</v>
      </c>
      <c r="C2843" s="15">
        <v>115.60772043213029</v>
      </c>
      <c r="D2843" s="15">
        <v>114.44785839186839</v>
      </c>
      <c r="E2843" s="15">
        <v>112.98415065179127</v>
      </c>
      <c r="F2843" s="16">
        <v>178.80579874207527</v>
      </c>
      <c r="G2843" s="16">
        <v>174.93755428186842</v>
      </c>
      <c r="H2843" s="16">
        <v>169.01532297824883</v>
      </c>
      <c r="I2843" s="15"/>
      <c r="J2843" s="15"/>
      <c r="K2843" s="15"/>
      <c r="L2843" s="60">
        <v>102.78081183328089</v>
      </c>
      <c r="M2843" s="60">
        <v>115.75875131279632</v>
      </c>
      <c r="O2843" s="15"/>
      <c r="P2843" s="21">
        <v>109.00505873777313</v>
      </c>
      <c r="Q2843" s="15">
        <v>175.15217038433062</v>
      </c>
      <c r="S2843" s="60">
        <v>96.875407384775528</v>
      </c>
      <c r="T2843" s="60">
        <v>106.99716457751938</v>
      </c>
    </row>
    <row r="2844" spans="2:20" x14ac:dyDescent="0.25">
      <c r="B2844" s="9">
        <f t="shared" si="16"/>
        <v>46118</v>
      </c>
      <c r="C2844" s="15">
        <v>115.67542385523572</v>
      </c>
      <c r="D2844" s="15">
        <v>114.51469488152158</v>
      </c>
      <c r="E2844" s="15">
        <v>113.0499470673011</v>
      </c>
      <c r="F2844" s="16">
        <v>179.56073836717241</v>
      </c>
      <c r="G2844" s="16">
        <v>175.6750100202145</v>
      </c>
      <c r="H2844" s="16">
        <v>169.72670062734701</v>
      </c>
      <c r="I2844" s="15"/>
      <c r="J2844" s="15"/>
      <c r="K2844" s="15"/>
      <c r="L2844" s="60">
        <v>102.79149019264884</v>
      </c>
      <c r="M2844" s="60">
        <v>115.77058827086606</v>
      </c>
      <c r="O2844" s="15"/>
      <c r="P2844" s="21">
        <v>109.0678600177214</v>
      </c>
      <c r="Q2844" s="15">
        <v>175.88801107080141</v>
      </c>
      <c r="S2844" s="60">
        <v>97.238934401760631</v>
      </c>
      <c r="T2844" s="60">
        <v>107.39796961697355</v>
      </c>
    </row>
    <row r="2845" spans="2:20" x14ac:dyDescent="0.25">
      <c r="B2845" s="9">
        <f t="shared" si="16"/>
        <v>46119</v>
      </c>
      <c r="C2845" s="15">
        <v>115.60706495771281</v>
      </c>
      <c r="D2845" s="15">
        <v>114.44683435037507</v>
      </c>
      <c r="E2845" s="15">
        <v>112.98276936221627</v>
      </c>
      <c r="F2845" s="16">
        <v>179.56437087848195</v>
      </c>
      <c r="G2845" s="16">
        <v>175.67741221495598</v>
      </c>
      <c r="H2845" s="16">
        <v>169.72790877261326</v>
      </c>
      <c r="I2845" s="15"/>
      <c r="J2845" s="15"/>
      <c r="K2845" s="15"/>
      <c r="L2845" s="60">
        <v>102.80232761900297</v>
      </c>
      <c r="M2845" s="60">
        <v>115.78260434131312</v>
      </c>
      <c r="O2845" s="15"/>
      <c r="P2845" s="21">
        <v>109.00226401228136</v>
      </c>
      <c r="Q2845" s="15">
        <v>175.88782134918551</v>
      </c>
      <c r="S2845" s="60">
        <v>97.318367048594581</v>
      </c>
      <c r="T2845" s="60">
        <v>107.48499633137816</v>
      </c>
    </row>
    <row r="2846" spans="2:20" x14ac:dyDescent="0.25">
      <c r="B2846" s="9">
        <f t="shared" si="16"/>
        <v>46120</v>
      </c>
      <c r="C2846" s="15">
        <v>116.13514299383824</v>
      </c>
      <c r="D2846" s="15">
        <v>114.96942417601399</v>
      </c>
      <c r="E2846" s="15">
        <v>113.49848792237832</v>
      </c>
      <c r="F2846" s="16">
        <v>185.8095409145607</v>
      </c>
      <c r="G2846" s="16">
        <v>181.78620377766936</v>
      </c>
      <c r="H2846" s="16">
        <v>175.62866817969882</v>
      </c>
      <c r="I2846" s="15"/>
      <c r="J2846" s="15"/>
      <c r="K2846" s="15"/>
      <c r="L2846" s="60">
        <v>102.81275254047708</v>
      </c>
      <c r="M2846" s="60">
        <v>115.79415578325293</v>
      </c>
      <c r="O2846" s="15"/>
      <c r="P2846" s="21">
        <v>109.49861880371758</v>
      </c>
      <c r="Q2846" s="15">
        <v>182.00321584693631</v>
      </c>
      <c r="S2846" s="60">
        <v>99.721555242127891</v>
      </c>
      <c r="T2846" s="60">
        <v>110.1385180975728</v>
      </c>
    </row>
    <row r="2847" spans="2:20" x14ac:dyDescent="0.25">
      <c r="B2847" s="9">
        <f t="shared" si="16"/>
        <v>46121</v>
      </c>
      <c r="C2847" s="15">
        <v>116.47848588194857</v>
      </c>
      <c r="D2847" s="15">
        <v>115.30913173872231</v>
      </c>
      <c r="E2847" s="15">
        <v>113.83366264815601</v>
      </c>
      <c r="F2847" s="16">
        <v>186.30493720054361</v>
      </c>
      <c r="G2847" s="16">
        <v>182.26967831347756</v>
      </c>
      <c r="H2847" s="16">
        <v>176.09461182008616</v>
      </c>
      <c r="I2847" s="15"/>
      <c r="J2847" s="15"/>
      <c r="K2847" s="15"/>
      <c r="L2847" s="60">
        <v>102.82319950500182</v>
      </c>
      <c r="M2847" s="60">
        <v>115.80573201324063</v>
      </c>
      <c r="O2847" s="15"/>
      <c r="P2847" s="21">
        <v>109.82097296755693</v>
      </c>
      <c r="Q2847" s="15">
        <v>182.48476394895224</v>
      </c>
      <c r="S2847" s="60">
        <v>99.972906702390063</v>
      </c>
      <c r="T2847" s="60">
        <v>110.41540198785184</v>
      </c>
    </row>
    <row r="2848" spans="2:20" x14ac:dyDescent="0.25">
      <c r="B2848" s="9">
        <f t="shared" si="16"/>
        <v>46122</v>
      </c>
      <c r="C2848" s="15">
        <v>116.61292357276454</v>
      </c>
      <c r="D2848" s="15">
        <v>115.442030576279</v>
      </c>
      <c r="E2848" s="15">
        <v>113.96467416123741</v>
      </c>
      <c r="F2848" s="16">
        <v>186.59826784307364</v>
      </c>
      <c r="G2848" s="16">
        <v>182.55545878174055</v>
      </c>
      <c r="H2848" s="16">
        <v>176.36955415355737</v>
      </c>
      <c r="I2848" s="15"/>
      <c r="J2848" s="15"/>
      <c r="K2848" s="15"/>
      <c r="L2848" s="60">
        <v>102.83105520231625</v>
      </c>
      <c r="M2848" s="60">
        <v>115.81438976724866</v>
      </c>
      <c r="O2848" s="15"/>
      <c r="P2848" s="21">
        <v>109.9465641427287</v>
      </c>
      <c r="Q2848" s="15">
        <v>182.7683322096255</v>
      </c>
      <c r="S2848" s="60">
        <v>99.995405859780249</v>
      </c>
      <c r="T2848" s="60">
        <v>110.4395272297331</v>
      </c>
    </row>
    <row r="2849" spans="2:20" x14ac:dyDescent="0.25">
      <c r="B2849" s="9">
        <f t="shared" si="16"/>
        <v>46123</v>
      </c>
      <c r="C2849" s="15">
        <v>116.614680366857</v>
      </c>
      <c r="D2849" s="15">
        <v>115.44358052557061</v>
      </c>
      <c r="E2849" s="15">
        <v>113.96601749146497</v>
      </c>
      <c r="F2849" s="16">
        <v>186.59175977095643</v>
      </c>
      <c r="G2849" s="16">
        <v>182.54789496256291</v>
      </c>
      <c r="H2849" s="16">
        <v>176.36109043694449</v>
      </c>
      <c r="I2849" s="15"/>
      <c r="J2849" s="15"/>
      <c r="K2849" s="15"/>
      <c r="L2849" s="60">
        <v>102.84067486936642</v>
      </c>
      <c r="M2849" s="60">
        <v>115.8250341759022</v>
      </c>
      <c r="O2849" s="15"/>
      <c r="P2849" s="21">
        <v>109.94718639818477</v>
      </c>
      <c r="Q2849" s="15">
        <v>182.75813619416815</v>
      </c>
      <c r="S2849" s="60">
        <v>99.991201924144775</v>
      </c>
      <c r="T2849" s="60">
        <v>110.43416021928969</v>
      </c>
    </row>
    <row r="2850" spans="2:20" x14ac:dyDescent="0.25">
      <c r="B2850" s="9">
        <f t="shared" si="16"/>
        <v>46124</v>
      </c>
      <c r="C2850" s="15">
        <v>116.61643402933672</v>
      </c>
      <c r="D2850" s="15">
        <v>115.44512736931304</v>
      </c>
      <c r="E2850" s="15">
        <v>113.96735775118694</v>
      </c>
      <c r="F2850" s="16">
        <v>186.58525190981473</v>
      </c>
      <c r="G2850" s="16">
        <v>182.54033144111455</v>
      </c>
      <c r="H2850" s="16">
        <v>176.35262711136153</v>
      </c>
      <c r="I2850" s="15"/>
      <c r="J2850" s="15"/>
      <c r="K2850" s="15"/>
      <c r="L2850" s="60">
        <v>102.85015528946597</v>
      </c>
      <c r="M2850" s="60">
        <v>115.8355217217527</v>
      </c>
      <c r="O2850" s="15"/>
      <c r="P2850" s="21">
        <v>109.94780542394123</v>
      </c>
      <c r="Q2850" s="15">
        <v>182.74794064807577</v>
      </c>
      <c r="S2850" s="60">
        <v>99.986998113515455</v>
      </c>
      <c r="T2850" s="60">
        <v>110.42879341253075</v>
      </c>
    </row>
    <row r="2851" spans="2:20" x14ac:dyDescent="0.25">
      <c r="B2851" s="9">
        <f t="shared" si="16"/>
        <v>46125</v>
      </c>
      <c r="C2851" s="15">
        <v>116.78579184124779</v>
      </c>
      <c r="D2851" s="15">
        <v>115.61259465300375</v>
      </c>
      <c r="E2851" s="15">
        <v>114.13249429261124</v>
      </c>
      <c r="F2851" s="16">
        <v>188.54304777894737</v>
      </c>
      <c r="G2851" s="16">
        <v>184.45447564670957</v>
      </c>
      <c r="H2851" s="16">
        <v>178.20071789986341</v>
      </c>
      <c r="I2851" s="15"/>
      <c r="J2851" s="15"/>
      <c r="K2851" s="15"/>
      <c r="L2851" s="60">
        <v>102.85939927041122</v>
      </c>
      <c r="M2851" s="60">
        <v>115.84574294252641</v>
      </c>
      <c r="O2851" s="15"/>
      <c r="P2851" s="21">
        <v>110.10628463012924</v>
      </c>
      <c r="Q2851" s="15">
        <v>184.66217719111995</v>
      </c>
      <c r="S2851" s="60">
        <v>100.81704611393771</v>
      </c>
      <c r="T2851" s="60">
        <v>111.34479463600564</v>
      </c>
    </row>
    <row r="2852" spans="2:20" x14ac:dyDescent="0.25">
      <c r="B2852" s="9">
        <f t="shared" si="16"/>
        <v>46126</v>
      </c>
      <c r="C2852" s="15">
        <v>117.00146204807844</v>
      </c>
      <c r="D2852" s="15">
        <v>115.82590846594472</v>
      </c>
      <c r="E2852" s="15">
        <v>114.34288980916351</v>
      </c>
      <c r="F2852" s="16">
        <v>190.73080051599874</v>
      </c>
      <c r="G2852" s="16">
        <v>186.59356350577738</v>
      </c>
      <c r="H2852" s="16">
        <v>180.26610017236086</v>
      </c>
      <c r="I2852" s="15"/>
      <c r="J2852" s="15"/>
      <c r="K2852" s="15"/>
      <c r="L2852" s="60">
        <v>102.86044401459935</v>
      </c>
      <c r="M2852" s="60">
        <v>115.84672972676006</v>
      </c>
      <c r="O2852" s="15"/>
      <c r="P2852" s="21">
        <v>110.30838415910083</v>
      </c>
      <c r="Q2852" s="15">
        <v>186.80165166196613</v>
      </c>
      <c r="S2852" s="60">
        <v>101.9139894185803</v>
      </c>
      <c r="T2852" s="60">
        <v>112.55554756907087</v>
      </c>
    </row>
    <row r="2853" spans="2:20" x14ac:dyDescent="0.25">
      <c r="B2853" s="9">
        <f t="shared" si="16"/>
        <v>46127</v>
      </c>
      <c r="C2853" s="15">
        <v>117.29490891348696</v>
      </c>
      <c r="D2853" s="15">
        <v>116.11621666313926</v>
      </c>
      <c r="E2853" s="15">
        <v>114.62929307016094</v>
      </c>
      <c r="F2853" s="16">
        <v>190.7511510749479</v>
      </c>
      <c r="G2853" s="16">
        <v>186.61224923550563</v>
      </c>
      <c r="H2853" s="16">
        <v>180.28297035215945</v>
      </c>
      <c r="I2853" s="15"/>
      <c r="J2853" s="15"/>
      <c r="K2853" s="15"/>
      <c r="L2853" s="60">
        <v>102.87069241510588</v>
      </c>
      <c r="M2853" s="60">
        <v>115.85808212222645</v>
      </c>
      <c r="O2853" s="15"/>
      <c r="P2853" s="21">
        <v>110.58373542810995</v>
      </c>
      <c r="Q2853" s="15">
        <v>186.81768939396272</v>
      </c>
      <c r="S2853" s="60">
        <v>102.43918195309939</v>
      </c>
      <c r="T2853" s="60">
        <v>113.13483746309029</v>
      </c>
    </row>
    <row r="2854" spans="2:20" x14ac:dyDescent="0.25">
      <c r="B2854" s="9">
        <f t="shared" si="16"/>
        <v>46128</v>
      </c>
      <c r="C2854" s="15">
        <v>117.39823466080921</v>
      </c>
      <c r="D2854" s="15">
        <v>116.2183136189711</v>
      </c>
      <c r="E2854" s="15">
        <v>114.72989459001526</v>
      </c>
      <c r="F2854" s="16">
        <v>191.47373578244893</v>
      </c>
      <c r="G2854" s="16">
        <v>187.31792734166294</v>
      </c>
      <c r="H2854" s="16">
        <v>180.96352778752882</v>
      </c>
      <c r="I2854" s="15"/>
      <c r="J2854" s="15"/>
      <c r="K2854" s="15"/>
      <c r="L2854" s="60">
        <v>102.88201865408129</v>
      </c>
      <c r="M2854" s="60">
        <v>115.87064839338778</v>
      </c>
      <c r="O2854" s="15"/>
      <c r="P2854" s="21">
        <v>110.68025519394635</v>
      </c>
      <c r="Q2854" s="15">
        <v>187.52169823703449</v>
      </c>
      <c r="S2854" s="60">
        <v>102.75542419821173</v>
      </c>
      <c r="T2854" s="60">
        <v>113.48335452030904</v>
      </c>
    </row>
    <row r="2855" spans="2:20" x14ac:dyDescent="0.25">
      <c r="B2855" s="9">
        <f t="shared" si="16"/>
        <v>46129</v>
      </c>
      <c r="C2855" s="15">
        <v>117.70281986980591</v>
      </c>
      <c r="D2855" s="15">
        <v>116.51964659946053</v>
      </c>
      <c r="E2855" s="15">
        <v>115.02717984733212</v>
      </c>
      <c r="F2855" s="16">
        <v>193.91982291601525</v>
      </c>
      <c r="G2855" s="16">
        <v>189.70968010063888</v>
      </c>
      <c r="H2855" s="16">
        <v>183.27294343412706</v>
      </c>
      <c r="I2855" s="15"/>
      <c r="J2855" s="15"/>
      <c r="K2855" s="15"/>
      <c r="L2855" s="60">
        <v>102.89429786362577</v>
      </c>
      <c r="M2855" s="60">
        <v>115.88428790230718</v>
      </c>
      <c r="O2855" s="15"/>
      <c r="P2855" s="21">
        <v>110.96516011800406</v>
      </c>
      <c r="Q2855" s="15">
        <v>189.9141758661512</v>
      </c>
      <c r="S2855" s="60">
        <v>103.88184815443306</v>
      </c>
      <c r="T2855" s="60">
        <v>114.7266279006718</v>
      </c>
    </row>
    <row r="2856" spans="2:20" x14ac:dyDescent="0.25">
      <c r="B2856" s="9">
        <f t="shared" si="16"/>
        <v>46130</v>
      </c>
      <c r="C2856" s="15">
        <v>117.70449482838144</v>
      </c>
      <c r="D2856" s="15">
        <v>116.52111374989818</v>
      </c>
      <c r="E2856" s="15">
        <v>115.02843968044924</v>
      </c>
      <c r="F2856" s="16">
        <v>193.91307473212302</v>
      </c>
      <c r="G2856" s="16">
        <v>189.70183477497744</v>
      </c>
      <c r="H2856" s="16">
        <v>183.2641628421672</v>
      </c>
      <c r="I2856" s="15"/>
      <c r="J2856" s="15"/>
      <c r="K2856" s="15"/>
      <c r="L2856" s="60">
        <v>102.90369299644126</v>
      </c>
      <c r="M2856" s="60">
        <v>115.89467919174915</v>
      </c>
      <c r="O2856" s="15"/>
      <c r="P2856" s="21">
        <v>110.96569771426823</v>
      </c>
      <c r="Q2856" s="15">
        <v>189.90360374275971</v>
      </c>
      <c r="S2856" s="60">
        <v>103.87850837517063</v>
      </c>
      <c r="T2856" s="60">
        <v>114.72218736186764</v>
      </c>
    </row>
    <row r="2857" spans="2:20" x14ac:dyDescent="0.25">
      <c r="B2857" s="9">
        <f t="shared" si="16"/>
        <v>46131</v>
      </c>
      <c r="C2857" s="15">
        <v>117.70616367711882</v>
      </c>
      <c r="D2857" s="15">
        <v>116.52257484681274</v>
      </c>
      <c r="E2857" s="15">
        <v>115.02969353316215</v>
      </c>
      <c r="F2857" s="16">
        <v>193.90632675577783</v>
      </c>
      <c r="G2857" s="16">
        <v>189.69398974706527</v>
      </c>
      <c r="H2857" s="16">
        <v>183.25538264510143</v>
      </c>
      <c r="I2857" s="15"/>
      <c r="J2857" s="15"/>
      <c r="K2857" s="15"/>
      <c r="L2857" s="60">
        <v>102.91349928704</v>
      </c>
      <c r="M2857" s="60">
        <v>115.90553351009606</v>
      </c>
      <c r="O2857" s="15"/>
      <c r="P2857" s="21">
        <v>110.96622887225379</v>
      </c>
      <c r="Q2857" s="15">
        <v>189.89303255869507</v>
      </c>
      <c r="S2857" s="60">
        <v>103.87517259314366</v>
      </c>
      <c r="T2857" s="60">
        <v>114.71775129082565</v>
      </c>
    </row>
    <row r="2858" spans="2:20" x14ac:dyDescent="0.25">
      <c r="B2858" s="9">
        <f t="shared" si="16"/>
        <v>46132</v>
      </c>
      <c r="C2858" s="15">
        <v>117.89582974284815</v>
      </c>
      <c r="D2858" s="15">
        <v>116.71014245336625</v>
      </c>
      <c r="E2858" s="15">
        <v>115.21466920283174</v>
      </c>
      <c r="F2858" s="16">
        <v>193.22308211246235</v>
      </c>
      <c r="G2858" s="16">
        <v>189.02434840592204</v>
      </c>
      <c r="H2858" s="16">
        <v>182.60727317166894</v>
      </c>
      <c r="I2858" s="15"/>
      <c r="J2858" s="15"/>
      <c r="K2858" s="15"/>
      <c r="L2858" s="60">
        <v>102.92084008021871</v>
      </c>
      <c r="M2858" s="60">
        <v>115.91361104968205</v>
      </c>
      <c r="O2858" s="15"/>
      <c r="P2858" s="21">
        <v>111.14324719662238</v>
      </c>
      <c r="Q2858" s="15">
        <v>189.2197216830665</v>
      </c>
      <c r="S2858" s="60">
        <v>103.6950559709172</v>
      </c>
      <c r="T2858" s="60">
        <v>114.51808317855725</v>
      </c>
    </row>
    <row r="2859" spans="2:20" x14ac:dyDescent="0.25">
      <c r="B2859" s="9">
        <f t="shared" si="16"/>
        <v>46133</v>
      </c>
      <c r="C2859" s="15">
        <v>117.78517839768661</v>
      </c>
      <c r="D2859" s="15">
        <v>116.6004128360923</v>
      </c>
      <c r="E2859" s="15">
        <v>115.10615696099474</v>
      </c>
      <c r="F2859" s="16">
        <v>190.18072047927544</v>
      </c>
      <c r="G2859" s="16">
        <v>186.04687754150899</v>
      </c>
      <c r="H2859" s="16">
        <v>179.72970441347496</v>
      </c>
      <c r="I2859" s="15"/>
      <c r="J2859" s="15"/>
      <c r="K2859" s="15"/>
      <c r="L2859" s="60">
        <v>102.92956114649392</v>
      </c>
      <c r="M2859" s="60">
        <v>115.9232430792962</v>
      </c>
      <c r="O2859" s="15"/>
      <c r="P2859" s="21">
        <v>111.0387365723918</v>
      </c>
      <c r="Q2859" s="15">
        <v>186.23538432451801</v>
      </c>
      <c r="S2859" s="60">
        <v>103.10111856960289</v>
      </c>
      <c r="T2859" s="60">
        <v>113.8614079282199</v>
      </c>
    </row>
    <row r="2860" spans="2:20" x14ac:dyDescent="0.25">
      <c r="B2860" s="9">
        <f t="shared" si="16"/>
        <v>46134</v>
      </c>
      <c r="C2860" s="15">
        <v>117.84020829867744</v>
      </c>
      <c r="D2860" s="15">
        <v>116.65469801787539</v>
      </c>
      <c r="E2860" s="15">
        <v>115.15955772821813</v>
      </c>
      <c r="F2860" s="16">
        <v>193.92123957647823</v>
      </c>
      <c r="G2860" s="16">
        <v>189.70484757489652</v>
      </c>
      <c r="H2860" s="16">
        <v>183.26226758879903</v>
      </c>
      <c r="I2860" s="15"/>
      <c r="J2860" s="15"/>
      <c r="K2860" s="15"/>
      <c r="L2860" s="60">
        <v>102.93933267564684</v>
      </c>
      <c r="M2860" s="60">
        <v>115.93405814691077</v>
      </c>
      <c r="O2860" s="15"/>
      <c r="P2860" s="21">
        <v>111.08956364322066</v>
      </c>
      <c r="Q2860" s="15">
        <v>189.89579822140431</v>
      </c>
      <c r="S2860" s="60">
        <v>104.1864141576588</v>
      </c>
      <c r="T2860" s="60">
        <v>115.05921756410831</v>
      </c>
    </row>
    <row r="2861" spans="2:20" x14ac:dyDescent="0.25">
      <c r="B2861" s="9">
        <f t="shared" si="16"/>
        <v>46135</v>
      </c>
      <c r="C2861" s="15">
        <v>117.77819121433474</v>
      </c>
      <c r="D2861" s="15">
        <v>116.59311375617794</v>
      </c>
      <c r="E2861" s="15">
        <v>115.09857413991649</v>
      </c>
      <c r="F2861" s="16">
        <v>192.24575597335499</v>
      </c>
      <c r="G2861" s="16">
        <v>188.06456077149332</v>
      </c>
      <c r="H2861" s="16">
        <v>181.67649563860095</v>
      </c>
      <c r="I2861" s="15"/>
      <c r="J2861" s="15"/>
      <c r="K2861" s="15"/>
      <c r="L2861" s="60">
        <v>102.9485090025199</v>
      </c>
      <c r="M2861" s="60">
        <v>115.94420284118925</v>
      </c>
      <c r="O2861" s="15"/>
      <c r="P2861" s="21">
        <v>111.03008260887066</v>
      </c>
      <c r="Q2861" s="15">
        <v>188.25043064577613</v>
      </c>
      <c r="S2861" s="60">
        <v>103.55732897335015</v>
      </c>
      <c r="T2861" s="60">
        <v>114.3637318458686</v>
      </c>
    </row>
    <row r="2862" spans="2:20" x14ac:dyDescent="0.25">
      <c r="B2862" s="9">
        <f t="shared" si="16"/>
        <v>46136</v>
      </c>
      <c r="C2862" s="15">
        <v>117.64488166173901</v>
      </c>
      <c r="D2862" s="15">
        <v>116.46095468420661</v>
      </c>
      <c r="E2862" s="15">
        <v>114.96792071274288</v>
      </c>
      <c r="F2862" s="16">
        <v>193.18868140347362</v>
      </c>
      <c r="G2862" s="16">
        <v>188.98573935393361</v>
      </c>
      <c r="H2862" s="16">
        <v>182.56518730375126</v>
      </c>
      <c r="I2862" s="15"/>
      <c r="J2862" s="15"/>
      <c r="K2862" s="15"/>
      <c r="L2862" s="60">
        <v>102.95841230840033</v>
      </c>
      <c r="M2862" s="60">
        <v>115.95516624968532</v>
      </c>
      <c r="O2862" s="15"/>
      <c r="P2862" s="21">
        <v>110.90341577620565</v>
      </c>
      <c r="Q2862" s="15">
        <v>189.17024408894727</v>
      </c>
      <c r="S2862" s="60">
        <v>104.50511741017958</v>
      </c>
      <c r="T2862" s="60">
        <v>115.40966718701397</v>
      </c>
    </row>
    <row r="2863" spans="2:20" x14ac:dyDescent="0.25">
      <c r="B2863" s="9">
        <f t="shared" si="16"/>
        <v>46137</v>
      </c>
      <c r="C2863" s="15">
        <v>117.64658241593466</v>
      </c>
      <c r="D2863" s="15">
        <v>116.46244744779621</v>
      </c>
      <c r="E2863" s="15">
        <v>114.96920591111477</v>
      </c>
      <c r="F2863" s="16">
        <v>193.18195635989773</v>
      </c>
      <c r="G2863" s="16">
        <v>188.97792171394275</v>
      </c>
      <c r="H2863" s="16">
        <v>182.55643844442085</v>
      </c>
      <c r="I2863" s="15"/>
      <c r="J2863" s="15"/>
      <c r="K2863" s="15"/>
      <c r="L2863" s="60">
        <v>102.96789217577764</v>
      </c>
      <c r="M2863" s="60">
        <v>115.96565273228056</v>
      </c>
      <c r="O2863" s="15"/>
      <c r="P2863" s="21">
        <v>110.90398444080461</v>
      </c>
      <c r="Q2863" s="15">
        <v>189.15970906279958</v>
      </c>
      <c r="S2863" s="60">
        <v>104.50279804931994</v>
      </c>
      <c r="T2863" s="60">
        <v>115.40634922580713</v>
      </c>
    </row>
    <row r="2864" spans="2:20" x14ac:dyDescent="0.25">
      <c r="B2864" s="9">
        <f t="shared" si="16"/>
        <v>46138</v>
      </c>
      <c r="C2864" s="15">
        <v>117.64825763812881</v>
      </c>
      <c r="D2864" s="15">
        <v>116.46391493120422</v>
      </c>
      <c r="E2864" s="15">
        <v>114.97046614895827</v>
      </c>
      <c r="F2864" s="16">
        <v>193.17523142604125</v>
      </c>
      <c r="G2864" s="16">
        <v>188.97010427566195</v>
      </c>
      <c r="H2864" s="16">
        <v>182.54768988681045</v>
      </c>
      <c r="I2864" s="15"/>
      <c r="J2864" s="15"/>
      <c r="K2864" s="15"/>
      <c r="L2864" s="60">
        <v>102.97754578227486</v>
      </c>
      <c r="M2864" s="60">
        <v>115.9763348502884</v>
      </c>
      <c r="O2864" s="15"/>
      <c r="P2864" s="21">
        <v>110.90452958919836</v>
      </c>
      <c r="Q2864" s="15">
        <v>189.14917450667173</v>
      </c>
      <c r="S2864" s="60">
        <v>104.50048674402895</v>
      </c>
      <c r="T2864" s="60">
        <v>115.40304019915152</v>
      </c>
    </row>
    <row r="2865" spans="2:20" x14ac:dyDescent="0.25">
      <c r="B2865" s="9">
        <f t="shared" si="16"/>
        <v>46139</v>
      </c>
      <c r="C2865" s="15">
        <v>117.68478892525546</v>
      </c>
      <c r="D2865" s="15">
        <v>116.49988752847186</v>
      </c>
      <c r="E2865" s="15">
        <v>115.00578897183898</v>
      </c>
      <c r="F2865" s="16">
        <v>194.00497380536871</v>
      </c>
      <c r="G2865" s="16">
        <v>189.78054027601775</v>
      </c>
      <c r="H2865" s="16">
        <v>183.32938020040467</v>
      </c>
      <c r="I2865" s="15"/>
      <c r="J2865" s="15"/>
      <c r="K2865" s="15"/>
      <c r="L2865" s="60">
        <v>102.98787178747536</v>
      </c>
      <c r="M2865" s="60">
        <v>115.98777420688677</v>
      </c>
      <c r="O2865" s="15"/>
      <c r="P2865" s="21">
        <v>110.93782212228008</v>
      </c>
      <c r="Q2865" s="15">
        <v>189.95784845319733</v>
      </c>
      <c r="S2865" s="60">
        <v>104.62603074579594</v>
      </c>
      <c r="T2865" s="60">
        <v>115.54092475814424</v>
      </c>
    </row>
    <row r="2866" spans="2:20" x14ac:dyDescent="0.25">
      <c r="B2866" s="9">
        <f t="shared" si="16"/>
        <v>46140</v>
      </c>
      <c r="C2866" s="15">
        <v>117.6368222386504</v>
      </c>
      <c r="D2866" s="15">
        <v>116.45221293304976</v>
      </c>
      <c r="E2866" s="15">
        <v>114.95853738754222</v>
      </c>
      <c r="F2866" s="16">
        <v>191.5734702576174</v>
      </c>
      <c r="G2866" s="16">
        <v>187.40075384312885</v>
      </c>
      <c r="H2866" s="16">
        <v>181.02930242076687</v>
      </c>
      <c r="I2866" s="15"/>
      <c r="J2866" s="15"/>
      <c r="K2866" s="15"/>
      <c r="L2866" s="60">
        <v>102.99546859323254</v>
      </c>
      <c r="M2866" s="60">
        <v>115.99613983122688</v>
      </c>
      <c r="O2866" s="15"/>
      <c r="P2866" s="21">
        <v>110.89158391822446</v>
      </c>
      <c r="Q2866" s="15">
        <v>187.59931338660485</v>
      </c>
      <c r="S2866" s="60">
        <v>103.98493445534281</v>
      </c>
      <c r="T2866" s="60">
        <v>114.83219460130618</v>
      </c>
    </row>
    <row r="2867" spans="2:20" x14ac:dyDescent="0.25">
      <c r="B2867" s="9">
        <f t="shared" si="16"/>
        <v>46141</v>
      </c>
      <c r="C2867" s="15">
        <v>117.6388600164494</v>
      </c>
      <c r="D2867" s="15">
        <v>116.45403932913931</v>
      </c>
      <c r="E2867" s="15">
        <v>114.96015194425148</v>
      </c>
      <c r="F2867" s="16">
        <v>190.79956235418905</v>
      </c>
      <c r="G2867" s="16">
        <v>186.64247905528424</v>
      </c>
      <c r="H2867" s="16">
        <v>180.29562627857965</v>
      </c>
      <c r="I2867" s="15"/>
      <c r="J2867" s="15"/>
      <c r="K2867" s="15"/>
      <c r="L2867" s="60">
        <v>103.00462578896045</v>
      </c>
      <c r="M2867" s="60">
        <v>116.00626277618258</v>
      </c>
      <c r="O2867" s="15"/>
      <c r="P2867" s="21">
        <v>110.89247112051233</v>
      </c>
      <c r="Q2867" s="15">
        <v>186.83753214664407</v>
      </c>
      <c r="S2867" s="60">
        <v>104.0182323864417</v>
      </c>
      <c r="T2867" s="60">
        <v>114.86821296954122</v>
      </c>
    </row>
    <row r="2868" spans="2:20" x14ac:dyDescent="0.25">
      <c r="B2868" s="9">
        <f t="shared" si="16"/>
        <v>46142</v>
      </c>
      <c r="C2868" s="15">
        <v>117.65659429920865</v>
      </c>
      <c r="D2868" s="15">
        <v>116.47140410828358</v>
      </c>
      <c r="E2868" s="15">
        <v>114.97710552489953</v>
      </c>
      <c r="F2868" s="16">
        <v>194.74310281497773</v>
      </c>
      <c r="G2868" s="16">
        <v>190.49884997139247</v>
      </c>
      <c r="H2868" s="16">
        <v>184.01965333991711</v>
      </c>
      <c r="I2868" s="15"/>
      <c r="J2868" s="15"/>
      <c r="K2868" s="15"/>
      <c r="L2868" s="60">
        <v>103.01796718659304</v>
      </c>
      <c r="M2868" s="60">
        <v>116.0210980277607</v>
      </c>
      <c r="O2868" s="15"/>
      <c r="P2868" s="21">
        <v>110.9081607050681</v>
      </c>
      <c r="Q2868" s="15">
        <v>190.69542008972527</v>
      </c>
      <c r="S2868" s="60">
        <v>104.89508334720777</v>
      </c>
      <c r="T2868" s="60">
        <v>115.83576749217379</v>
      </c>
    </row>
    <row r="2869" spans="2:20" x14ac:dyDescent="0.25">
      <c r="B2869" s="9">
        <f t="shared" si="16"/>
        <v>46143</v>
      </c>
      <c r="C2869" s="15">
        <v>117.72032494458897</v>
      </c>
      <c r="D2869" s="15">
        <v>116.53430178302352</v>
      </c>
      <c r="E2869" s="15">
        <v>115.03900769608875</v>
      </c>
      <c r="F2869" s="16">
        <v>195.18765430388066</v>
      </c>
      <c r="G2869" s="16">
        <v>190.93246113810918</v>
      </c>
      <c r="H2869" s="16">
        <v>184.43730749351636</v>
      </c>
      <c r="I2869" s="15"/>
      <c r="J2869" s="15"/>
      <c r="K2869" s="15"/>
      <c r="L2869" s="60">
        <v>103.02621025968584</v>
      </c>
      <c r="M2869" s="60">
        <v>116.03019139469959</v>
      </c>
      <c r="O2869" s="15"/>
      <c r="P2869" s="21">
        <v>110.96721417205046</v>
      </c>
      <c r="Q2869" s="15">
        <v>191.12678689236341</v>
      </c>
      <c r="S2869" s="60">
        <v>105.29703549678406</v>
      </c>
      <c r="T2869" s="60">
        <v>116.27888142977477</v>
      </c>
    </row>
    <row r="2871" spans="2:20" x14ac:dyDescent="0.25">
      <c r="B2871" s="8" t="s">
        <v>38</v>
      </c>
      <c r="C2871" s="63">
        <f t="shared" ref="C2871:H2871" si="17">+C2748/C2657-1</f>
        <v>2.2470232473972285E-2</v>
      </c>
      <c r="D2871" s="63">
        <f t="shared" si="17"/>
        <v>2.2317749147247268E-2</v>
      </c>
      <c r="E2871" s="63">
        <f t="shared" si="17"/>
        <v>2.216528831085629E-2</v>
      </c>
      <c r="F2871" s="63">
        <f t="shared" si="17"/>
        <v>3.0388162307979139E-2</v>
      </c>
      <c r="G2871" s="63">
        <f t="shared" si="17"/>
        <v>2.9773639685085618E-2</v>
      </c>
      <c r="H2871" s="63">
        <f t="shared" si="17"/>
        <v>2.9159479537858468E-2</v>
      </c>
    </row>
    <row r="2872" spans="2:20" x14ac:dyDescent="0.25">
      <c r="B2872" s="8" t="s">
        <v>39</v>
      </c>
      <c r="C2872" s="63">
        <f t="shared" ref="C2872:H2872" si="18">+C2748/C2535-1</f>
        <v>7.3159077032315833E-2</v>
      </c>
      <c r="D2872" s="63">
        <f t="shared" si="18"/>
        <v>7.2784509109326434E-2</v>
      </c>
      <c r="E2872" s="63">
        <f t="shared" si="18"/>
        <v>7.2410071309329638E-2</v>
      </c>
      <c r="F2872" s="63">
        <f t="shared" si="18"/>
        <v>0.17719564157034284</v>
      </c>
      <c r="G2872" s="63">
        <f t="shared" si="18"/>
        <v>0.17555297195287189</v>
      </c>
      <c r="H2872" s="63">
        <f t="shared" si="18"/>
        <v>0.17391258378514651</v>
      </c>
    </row>
    <row r="2873" spans="2:20" x14ac:dyDescent="0.25">
      <c r="B2873" s="8" t="s">
        <v>40</v>
      </c>
      <c r="C2873" s="63">
        <f t="shared" ref="C2873:H2873" si="19">+C2748/C2443-1</f>
        <v>6.5353042181211629E-2</v>
      </c>
      <c r="D2873" s="63">
        <f t="shared" si="19"/>
        <v>6.4820630560411541E-2</v>
      </c>
      <c r="E2873" s="63">
        <f t="shared" si="19"/>
        <v>6.4288484141103108E-2</v>
      </c>
      <c r="F2873" s="63">
        <f t="shared" si="19"/>
        <v>0.16257080988159167</v>
      </c>
      <c r="G2873" s="63">
        <f t="shared" si="19"/>
        <v>0.16024855278992689</v>
      </c>
      <c r="H2873" s="63">
        <f t="shared" si="19"/>
        <v>0.15793091927180836</v>
      </c>
    </row>
    <row r="2874" spans="2:20" x14ac:dyDescent="0.25">
      <c r="B2874" s="66" t="s">
        <v>42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9" t="s">
        <v>13</v>
      </c>
      <c r="D5" s="79"/>
      <c r="E5" s="79"/>
      <c r="F5" s="79"/>
    </row>
    <row r="6" spans="2:6" x14ac:dyDescent="0.25">
      <c r="C6" s="79" t="s">
        <v>4</v>
      </c>
      <c r="D6" s="79"/>
      <c r="E6" s="79" t="s">
        <v>14</v>
      </c>
      <c r="F6" s="79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2026-05-05T16:38:07Z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